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RK14\Desktop\"/>
    </mc:Choice>
  </mc:AlternateContent>
  <workbookProtection workbookPassword="B3B1" lockStructure="1"/>
  <bookViews>
    <workbookView xWindow="0" yWindow="0" windowWidth="19200" windowHeight="8010" tabRatio="711"/>
  </bookViews>
  <sheets>
    <sheet name="申込書（リレー種目）" sheetId="18" r:id="rId1"/>
    <sheet name="参加料納入書" sheetId="28" r:id="rId2"/>
    <sheet name="(種目・作業用)" sheetId="2" state="hidden" r:id="rId3"/>
    <sheet name="(所属・作業用)" sheetId="3" state="hidden" r:id="rId4"/>
    <sheet name="kyougisha転記用" sheetId="4" state="hidden" r:id="rId5"/>
    <sheet name="relay転記用" sheetId="27" state="hidden" r:id="rId6"/>
  </sheets>
  <definedNames>
    <definedName name="_ken1">#REF!</definedName>
    <definedName name="_ken2">'申込書（リレー種目）'!$AH$107:$AH$154</definedName>
    <definedName name="gakunen1">#REF!</definedName>
    <definedName name="gakunen2">'申込書（リレー種目）'!$M$108:$M$109</definedName>
    <definedName name="gender1">#REF!</definedName>
    <definedName name="_xlnm.Print_Area" localSheetId="1">参加料納入書!$A$1:$L$29</definedName>
    <definedName name="_xlnm.Print_Area" localSheetId="0">'申込書（リレー種目）'!$A$1:$O$66</definedName>
    <definedName name="shubetsu1">#REF!</definedName>
    <definedName name="shubetsu2">'申込書（リレー種目）'!$AC$107:$AC$111</definedName>
    <definedName name="shumoku1">#REF!</definedName>
    <definedName name="shumoku2">'申込書（リレー種目）'!$C$108:$C$109</definedName>
    <definedName name="team2">'申込書（リレー種目）'!$D$108:$D$112</definedName>
  </definedNames>
  <calcPr calcId="152511" concurrentCalc="0"/>
</workbook>
</file>

<file path=xl/calcChain.xml><?xml version="1.0" encoding="utf-8"?>
<calcChain xmlns="http://schemas.openxmlformats.org/spreadsheetml/2006/main">
  <c r="AE18" i="18" l="1"/>
  <c r="AE17" i="18"/>
  <c r="AE16" i="18"/>
  <c r="AE15" i="18"/>
  <c r="AE14" i="18"/>
  <c r="AE13" i="18"/>
  <c r="AE12" i="18"/>
  <c r="AE11" i="18"/>
  <c r="AE10" i="18"/>
  <c r="AE9" i="18"/>
  <c r="AE8" i="18"/>
  <c r="AE7" i="18"/>
  <c r="I25" i="4"/>
  <c r="H25" i="4"/>
  <c r="G25" i="4"/>
  <c r="F25" i="4"/>
  <c r="E25" i="4"/>
  <c r="D25" i="4"/>
  <c r="C25" i="4"/>
  <c r="B25" i="4"/>
  <c r="I24" i="4"/>
  <c r="H24" i="4"/>
  <c r="G24" i="4"/>
  <c r="F24" i="4"/>
  <c r="E24" i="4"/>
  <c r="D24" i="4"/>
  <c r="C24" i="4"/>
  <c r="B24" i="4"/>
  <c r="I23" i="4"/>
  <c r="H23" i="4"/>
  <c r="G23" i="4"/>
  <c r="F23" i="4"/>
  <c r="E23" i="4"/>
  <c r="D23" i="4"/>
  <c r="C23" i="4"/>
  <c r="B23" i="4"/>
  <c r="I22" i="4"/>
  <c r="H22" i="4"/>
  <c r="G22" i="4"/>
  <c r="F22" i="4"/>
  <c r="E22" i="4"/>
  <c r="D22" i="4"/>
  <c r="C22" i="4"/>
  <c r="B22" i="4"/>
  <c r="I21" i="4"/>
  <c r="H21" i="4"/>
  <c r="G21" i="4"/>
  <c r="F21" i="4"/>
  <c r="E21" i="4"/>
  <c r="D21" i="4"/>
  <c r="C21" i="4"/>
  <c r="B21" i="4"/>
  <c r="I20" i="4"/>
  <c r="H20" i="4"/>
  <c r="G20" i="4"/>
  <c r="F20" i="4"/>
  <c r="E20" i="4"/>
  <c r="D20" i="4"/>
  <c r="C20" i="4"/>
  <c r="B20" i="4"/>
  <c r="I19" i="4"/>
  <c r="H19" i="4"/>
  <c r="G19" i="4"/>
  <c r="F19" i="4"/>
  <c r="E19" i="4"/>
  <c r="D19" i="4"/>
  <c r="C19" i="4"/>
  <c r="B19" i="4"/>
  <c r="I18" i="4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I15" i="4"/>
  <c r="H15" i="4"/>
  <c r="G15" i="4"/>
  <c r="F15" i="4"/>
  <c r="E15" i="4"/>
  <c r="D15" i="4"/>
  <c r="C15" i="4"/>
  <c r="B15" i="4"/>
  <c r="I14" i="4"/>
  <c r="H14" i="4"/>
  <c r="G14" i="4"/>
  <c r="F14" i="4"/>
  <c r="E14" i="4"/>
  <c r="D14" i="4"/>
  <c r="C14" i="4"/>
  <c r="B14" i="4"/>
  <c r="T7" i="18"/>
  <c r="W7" i="18"/>
  <c r="Y7" i="18"/>
  <c r="C2" i="4"/>
  <c r="T8" i="18"/>
  <c r="W8" i="18"/>
  <c r="Y8" i="18"/>
  <c r="C3" i="4"/>
  <c r="T9" i="18"/>
  <c r="T10" i="18"/>
  <c r="V10" i="18"/>
  <c r="T13" i="18"/>
  <c r="T11" i="18"/>
  <c r="T12" i="18"/>
  <c r="T14" i="18"/>
  <c r="T15" i="18"/>
  <c r="V15" i="18"/>
  <c r="T16" i="18"/>
  <c r="T17" i="18"/>
  <c r="D19" i="28"/>
  <c r="D18" i="28"/>
  <c r="F9" i="27"/>
  <c r="F8" i="27"/>
  <c r="F7" i="27"/>
  <c r="F6" i="27"/>
  <c r="F5" i="27"/>
  <c r="F4" i="27"/>
  <c r="F3" i="27"/>
  <c r="F2" i="27"/>
  <c r="AE53" i="18"/>
  <c r="I45" i="4"/>
  <c r="AE54" i="18"/>
  <c r="I46" i="4"/>
  <c r="AE55" i="18"/>
  <c r="I47" i="4"/>
  <c r="AE56" i="18"/>
  <c r="I48" i="4"/>
  <c r="AE57" i="18"/>
  <c r="I49" i="4"/>
  <c r="AE52" i="18"/>
  <c r="I44" i="4"/>
  <c r="AE47" i="18"/>
  <c r="I39" i="4"/>
  <c r="AE48" i="18"/>
  <c r="I40" i="4"/>
  <c r="AE49" i="18"/>
  <c r="I41" i="4"/>
  <c r="AE50" i="18"/>
  <c r="I42" i="4"/>
  <c r="AE51" i="18"/>
  <c r="I43" i="4"/>
  <c r="AE46" i="18"/>
  <c r="I38" i="4"/>
  <c r="AE41" i="18"/>
  <c r="I33" i="4"/>
  <c r="AE42" i="18"/>
  <c r="I34" i="4"/>
  <c r="AE43" i="18"/>
  <c r="I35" i="4"/>
  <c r="AE44" i="18"/>
  <c r="I36" i="4"/>
  <c r="AE45" i="18"/>
  <c r="I37" i="4"/>
  <c r="AE40" i="18"/>
  <c r="I32" i="4"/>
  <c r="AE35" i="18"/>
  <c r="I27" i="4"/>
  <c r="AE36" i="18"/>
  <c r="I28" i="4"/>
  <c r="AE37" i="18"/>
  <c r="I29" i="4"/>
  <c r="AE38" i="18"/>
  <c r="I30" i="4"/>
  <c r="AE39" i="18"/>
  <c r="I31" i="4"/>
  <c r="AE34" i="18"/>
  <c r="I26" i="4"/>
  <c r="I9" i="4"/>
  <c r="I10" i="4"/>
  <c r="I11" i="4"/>
  <c r="I12" i="4"/>
  <c r="I13" i="4"/>
  <c r="I8" i="4"/>
  <c r="I3" i="4"/>
  <c r="I4" i="4"/>
  <c r="I5" i="4"/>
  <c r="I6" i="4"/>
  <c r="I7" i="4"/>
  <c r="I2" i="4"/>
  <c r="J4" i="28"/>
  <c r="J5" i="28"/>
  <c r="F21" i="28"/>
  <c r="AJ57" i="18"/>
  <c r="AJ56" i="18"/>
  <c r="AJ55" i="18"/>
  <c r="AJ54" i="18"/>
  <c r="AJ53" i="18"/>
  <c r="AJ52" i="18"/>
  <c r="AJ51" i="18"/>
  <c r="AJ50" i="18"/>
  <c r="AJ49" i="18"/>
  <c r="AJ48" i="18"/>
  <c r="AJ47" i="18"/>
  <c r="AJ46" i="18"/>
  <c r="AJ45" i="18"/>
  <c r="AJ44" i="18"/>
  <c r="AJ43" i="18"/>
  <c r="AJ42" i="18"/>
  <c r="AJ41" i="18"/>
  <c r="AJ40" i="18"/>
  <c r="AJ39" i="18"/>
  <c r="AJ38" i="18"/>
  <c r="AJ37" i="18"/>
  <c r="AJ36" i="18"/>
  <c r="AJ35" i="18"/>
  <c r="AJ34" i="18"/>
  <c r="AJ13" i="18"/>
  <c r="AJ14" i="18"/>
  <c r="AJ15" i="18"/>
  <c r="AJ16" i="18"/>
  <c r="AJ17" i="18"/>
  <c r="AJ18" i="18"/>
  <c r="AJ8" i="18"/>
  <c r="AJ9" i="18"/>
  <c r="AJ10" i="18"/>
  <c r="AJ11" i="18"/>
  <c r="AJ12" i="18"/>
  <c r="AJ7" i="18"/>
  <c r="Z4" i="18"/>
  <c r="E4" i="27"/>
  <c r="T53" i="18"/>
  <c r="V53" i="18"/>
  <c r="T54" i="18"/>
  <c r="W54" i="18"/>
  <c r="Y54" i="18"/>
  <c r="C46" i="4"/>
  <c r="T55" i="18"/>
  <c r="U55" i="18"/>
  <c r="T56" i="18"/>
  <c r="U56" i="18"/>
  <c r="T57" i="18"/>
  <c r="T52" i="18"/>
  <c r="T46" i="18"/>
  <c r="V46" i="18"/>
  <c r="D8" i="27"/>
  <c r="T47" i="18"/>
  <c r="T48" i="18"/>
  <c r="U48" i="18"/>
  <c r="T49" i="18"/>
  <c r="T50" i="18"/>
  <c r="U50" i="18"/>
  <c r="T51" i="18"/>
  <c r="T45" i="18"/>
  <c r="T41" i="18"/>
  <c r="T42" i="18"/>
  <c r="W42" i="18"/>
  <c r="Y42" i="18"/>
  <c r="C34" i="4"/>
  <c r="T43" i="18"/>
  <c r="U43" i="18"/>
  <c r="T44" i="18"/>
  <c r="T40" i="18"/>
  <c r="U40" i="18"/>
  <c r="C7" i="27"/>
  <c r="T35" i="18"/>
  <c r="T36" i="18"/>
  <c r="T37" i="18"/>
  <c r="T38" i="18"/>
  <c r="U38" i="18"/>
  <c r="T39" i="18"/>
  <c r="T34" i="18"/>
  <c r="B6" i="27"/>
  <c r="D4" i="27"/>
  <c r="W14" i="18"/>
  <c r="Y14" i="18"/>
  <c r="C9" i="4"/>
  <c r="U16" i="18"/>
  <c r="T18" i="18"/>
  <c r="W18" i="18"/>
  <c r="Y18" i="18"/>
  <c r="C13" i="4"/>
  <c r="B3" i="27"/>
  <c r="V11" i="18"/>
  <c r="W12" i="18"/>
  <c r="Y12" i="18"/>
  <c r="C7" i="4"/>
  <c r="S53" i="18"/>
  <c r="I9" i="27"/>
  <c r="S54" i="18"/>
  <c r="J9" i="27"/>
  <c r="S55" i="18"/>
  <c r="B47" i="4"/>
  <c r="S56" i="18"/>
  <c r="L9" i="27"/>
  <c r="S57" i="18"/>
  <c r="M9" i="27"/>
  <c r="S52" i="18"/>
  <c r="B44" i="4"/>
  <c r="S47" i="18"/>
  <c r="S48" i="18"/>
  <c r="B40" i="4"/>
  <c r="S49" i="18"/>
  <c r="K8" i="27"/>
  <c r="S50" i="18"/>
  <c r="S51" i="18"/>
  <c r="S46" i="18"/>
  <c r="H8" i="27"/>
  <c r="S41" i="18"/>
  <c r="I7" i="27"/>
  <c r="S42" i="18"/>
  <c r="B34" i="4"/>
  <c r="S43" i="18"/>
  <c r="S44" i="18"/>
  <c r="L7" i="27"/>
  <c r="S45" i="18"/>
  <c r="S40" i="18"/>
  <c r="B32" i="4"/>
  <c r="S35" i="18"/>
  <c r="S36" i="18"/>
  <c r="J6" i="27"/>
  <c r="S37" i="18"/>
  <c r="K6" i="27"/>
  <c r="S38" i="18"/>
  <c r="L6" i="27"/>
  <c r="S39" i="18"/>
  <c r="S34" i="18"/>
  <c r="H6" i="27"/>
  <c r="J5" i="27"/>
  <c r="L5" i="27"/>
  <c r="H5" i="27"/>
  <c r="I4" i="27"/>
  <c r="J4" i="27"/>
  <c r="L4" i="27"/>
  <c r="M4" i="27"/>
  <c r="H4" i="27"/>
  <c r="S14" i="18"/>
  <c r="I3" i="27"/>
  <c r="S15" i="18"/>
  <c r="J3" i="27"/>
  <c r="S16" i="18"/>
  <c r="K3" i="27"/>
  <c r="S17" i="18"/>
  <c r="B12" i="4"/>
  <c r="L3" i="27"/>
  <c r="S18" i="18"/>
  <c r="M3" i="27"/>
  <c r="S13" i="18"/>
  <c r="H3" i="27"/>
  <c r="S8" i="18"/>
  <c r="B3" i="4"/>
  <c r="S9" i="18"/>
  <c r="J2" i="27"/>
  <c r="S10" i="18"/>
  <c r="K2" i="27"/>
  <c r="S11" i="18"/>
  <c r="L2" i="27"/>
  <c r="S12" i="18"/>
  <c r="M2" i="27"/>
  <c r="S7" i="18"/>
  <c r="H2" i="27"/>
  <c r="C64" i="18"/>
  <c r="Z57" i="18"/>
  <c r="Z56" i="18"/>
  <c r="AA56" i="18"/>
  <c r="E48" i="4"/>
  <c r="Z55" i="18"/>
  <c r="AD55" i="18"/>
  <c r="H47" i="4"/>
  <c r="Z54" i="18"/>
  <c r="AC54" i="18"/>
  <c r="G46" i="4"/>
  <c r="Z53" i="18"/>
  <c r="AG53" i="18"/>
  <c r="Z52" i="18"/>
  <c r="D44" i="4"/>
  <c r="Z51" i="18"/>
  <c r="Z50" i="18"/>
  <c r="Z49" i="18"/>
  <c r="AG49" i="18"/>
  <c r="AD49" i="18"/>
  <c r="H41" i="4"/>
  <c r="Z48" i="18"/>
  <c r="Z47" i="18"/>
  <c r="Z46" i="18"/>
  <c r="AC46" i="18"/>
  <c r="G38" i="4"/>
  <c r="AA46" i="18"/>
  <c r="E38" i="4"/>
  <c r="Z45" i="18"/>
  <c r="Z44" i="18"/>
  <c r="AG44" i="18"/>
  <c r="Z43" i="18"/>
  <c r="Z42" i="18"/>
  <c r="AB42" i="18"/>
  <c r="F34" i="4"/>
  <c r="Z41" i="18"/>
  <c r="Z40" i="18"/>
  <c r="Z39" i="18"/>
  <c r="AB39" i="18"/>
  <c r="F31" i="4"/>
  <c r="Z38" i="18"/>
  <c r="AB38" i="18"/>
  <c r="F30" i="4"/>
  <c r="Z37" i="18"/>
  <c r="AD37" i="18"/>
  <c r="H29" i="4"/>
  <c r="Z36" i="18"/>
  <c r="D28" i="4"/>
  <c r="Z35" i="18"/>
  <c r="AB35" i="18"/>
  <c r="F27" i="4"/>
  <c r="Z34" i="18"/>
  <c r="AA34" i="18"/>
  <c r="E26" i="4"/>
  <c r="C25" i="18"/>
  <c r="Z18" i="18"/>
  <c r="AC18" i="18"/>
  <c r="G13" i="4"/>
  <c r="Z17" i="18"/>
  <c r="AC17" i="18"/>
  <c r="G12" i="4"/>
  <c r="Z16" i="18"/>
  <c r="AD16" i="18"/>
  <c r="H11" i="4"/>
  <c r="Z15" i="18"/>
  <c r="D10" i="4"/>
  <c r="Z14" i="18"/>
  <c r="AG14" i="18"/>
  <c r="Z13" i="18"/>
  <c r="D8" i="4"/>
  <c r="Z12" i="18"/>
  <c r="AB12" i="18"/>
  <c r="F7" i="4"/>
  <c r="Z11" i="18"/>
  <c r="Z10" i="18"/>
  <c r="AB10" i="18"/>
  <c r="F5" i="4"/>
  <c r="Z9" i="18"/>
  <c r="AA9" i="18"/>
  <c r="D4" i="4"/>
  <c r="Z8" i="18"/>
  <c r="AA8" i="18"/>
  <c r="E3" i="4"/>
  <c r="Z7" i="18"/>
  <c r="AD7" i="18"/>
  <c r="H2" i="4"/>
  <c r="W43" i="18"/>
  <c r="Y43" i="18"/>
  <c r="C35" i="4"/>
  <c r="X34" i="18"/>
  <c r="G6" i="27"/>
  <c r="B36" i="4"/>
  <c r="W34" i="18"/>
  <c r="Y34" i="18"/>
  <c r="C26" i="4"/>
  <c r="U18" i="18"/>
  <c r="U14" i="18"/>
  <c r="W16" i="18"/>
  <c r="Y16" i="18"/>
  <c r="C11" i="4"/>
  <c r="C5" i="27"/>
  <c r="B11" i="4"/>
  <c r="V57" i="18"/>
  <c r="AC50" i="18"/>
  <c r="G42" i="4"/>
  <c r="W51" i="18"/>
  <c r="Y51" i="18"/>
  <c r="C43" i="4"/>
  <c r="AC47" i="18"/>
  <c r="G39" i="4"/>
  <c r="D39" i="4"/>
  <c r="V42" i="18"/>
  <c r="AC35" i="18"/>
  <c r="G27" i="4"/>
  <c r="D27" i="4"/>
  <c r="V18" i="18"/>
  <c r="V14" i="18"/>
  <c r="U54" i="18"/>
  <c r="W48" i="18"/>
  <c r="Y48" i="18"/>
  <c r="C40" i="4"/>
  <c r="U49" i="18"/>
  <c r="U42" i="18"/>
  <c r="V34" i="18"/>
  <c r="D6" i="27"/>
  <c r="U34" i="18"/>
  <c r="C6" i="27"/>
  <c r="G5" i="27"/>
  <c r="G4" i="27"/>
  <c r="B30" i="4"/>
  <c r="B26" i="4"/>
  <c r="B48" i="4"/>
  <c r="AD39" i="18"/>
  <c r="H31" i="4"/>
  <c r="AD35" i="18"/>
  <c r="H27" i="4"/>
  <c r="AD36" i="18"/>
  <c r="H28" i="4"/>
  <c r="AB47" i="18"/>
  <c r="F39" i="4"/>
  <c r="AB50" i="18"/>
  <c r="F42" i="4"/>
  <c r="AD53" i="18"/>
  <c r="H45" i="4"/>
  <c r="AB13" i="18"/>
  <c r="F8" i="4"/>
  <c r="AB15" i="18"/>
  <c r="F10" i="4"/>
  <c r="AB18" i="18"/>
  <c r="F13" i="4"/>
  <c r="AD13" i="18"/>
  <c r="H8" i="4"/>
  <c r="D3" i="4"/>
  <c r="AB8" i="18"/>
  <c r="F3" i="4"/>
  <c r="D7" i="4"/>
  <c r="AD12" i="18"/>
  <c r="H7" i="4"/>
  <c r="K5" i="27"/>
  <c r="E3" i="27"/>
  <c r="E7" i="27"/>
  <c r="AG10" i="18"/>
  <c r="AG8" i="18"/>
  <c r="U12" i="18"/>
  <c r="AA37" i="18"/>
  <c r="E29" i="4"/>
  <c r="AG18" i="18"/>
  <c r="D13" i="4"/>
  <c r="E4" i="4"/>
  <c r="AA47" i="18"/>
  <c r="E39" i="4"/>
  <c r="AG47" i="18"/>
  <c r="AD47" i="18"/>
  <c r="H39" i="4"/>
  <c r="AA17" i="18"/>
  <c r="E12" i="4"/>
  <c r="AA39" i="18"/>
  <c r="E31" i="4"/>
  <c r="AG39" i="18"/>
  <c r="AA50" i="18"/>
  <c r="E42" i="4"/>
  <c r="AG12" i="18"/>
  <c r="AA15" i="18"/>
  <c r="E10" i="4"/>
  <c r="AA36" i="18"/>
  <c r="E28" i="4"/>
  <c r="AA35" i="18"/>
  <c r="E27" i="4"/>
  <c r="AG35" i="18"/>
  <c r="AA38" i="18"/>
  <c r="E30" i="4"/>
  <c r="AA44" i="18"/>
  <c r="E36" i="4"/>
  <c r="AA48" i="18"/>
  <c r="E40" i="4"/>
  <c r="L8" i="27"/>
  <c r="B42" i="4"/>
  <c r="W13" i="18"/>
  <c r="Y13" i="18"/>
  <c r="C8" i="4"/>
  <c r="V13" i="18"/>
  <c r="D3" i="27"/>
  <c r="AD40" i="18"/>
  <c r="H32" i="4"/>
  <c r="H7" i="27"/>
  <c r="W9" i="18"/>
  <c r="Y9" i="18"/>
  <c r="C4" i="4"/>
  <c r="V9" i="18"/>
  <c r="U9" i="18"/>
  <c r="C4" i="27"/>
  <c r="W52" i="18"/>
  <c r="Y52" i="18"/>
  <c r="C44" i="4"/>
  <c r="AA53" i="18"/>
  <c r="E45" i="4"/>
  <c r="AC53" i="18"/>
  <c r="G45" i="4"/>
  <c r="AB53" i="18"/>
  <c r="F45" i="4"/>
  <c r="D45" i="4"/>
  <c r="AC44" i="18"/>
  <c r="G36" i="4"/>
  <c r="AB44" i="18"/>
  <c r="F36" i="4"/>
  <c r="D36" i="4"/>
  <c r="AD44" i="18"/>
  <c r="H36" i="4"/>
  <c r="AA51" i="18"/>
  <c r="E43" i="4"/>
  <c r="AG51" i="18"/>
  <c r="AC51" i="18"/>
  <c r="G43" i="4"/>
  <c r="AB51" i="18"/>
  <c r="F43" i="4"/>
  <c r="D43" i="4"/>
  <c r="AD51" i="18"/>
  <c r="H43" i="4"/>
  <c r="AG57" i="18"/>
  <c r="AA57" i="18"/>
  <c r="E49" i="4"/>
  <c r="AB57" i="18"/>
  <c r="F49" i="4"/>
  <c r="AC57" i="18"/>
  <c r="G49" i="4"/>
  <c r="D49" i="4"/>
  <c r="AD57" i="18"/>
  <c r="H49" i="4"/>
  <c r="B5" i="27"/>
  <c r="D5" i="27"/>
  <c r="D6" i="4"/>
  <c r="AG45" i="18"/>
  <c r="AA45" i="18"/>
  <c r="E37" i="4"/>
  <c r="AD45" i="18"/>
  <c r="H37" i="4"/>
  <c r="AB45" i="18"/>
  <c r="F37" i="4"/>
  <c r="AC45" i="18"/>
  <c r="G37" i="4"/>
  <c r="D37" i="4"/>
  <c r="V17" i="18"/>
  <c r="V40" i="18"/>
  <c r="D7" i="27"/>
  <c r="AG56" i="18"/>
  <c r="V44" i="18"/>
  <c r="U44" i="18"/>
  <c r="M8" i="27"/>
  <c r="B43" i="4"/>
  <c r="K9" i="27"/>
  <c r="B8" i="27"/>
  <c r="B49" i="4"/>
  <c r="W37" i="18"/>
  <c r="Y37" i="18"/>
  <c r="C29" i="4"/>
  <c r="V37" i="18"/>
  <c r="U37" i="18"/>
  <c r="V45" i="18"/>
  <c r="U45" i="18"/>
  <c r="W45" i="18"/>
  <c r="Y45" i="18"/>
  <c r="C37" i="4"/>
  <c r="W53" i="18"/>
  <c r="Y53" i="18"/>
  <c r="C45" i="4"/>
  <c r="AA49" i="18"/>
  <c r="E41" i="4"/>
  <c r="AC49" i="18"/>
  <c r="G41" i="4"/>
  <c r="M7" i="27"/>
  <c r="B37" i="4"/>
  <c r="W57" i="18"/>
  <c r="Y57" i="18"/>
  <c r="C49" i="4"/>
  <c r="U57" i="18"/>
  <c r="I6" i="27"/>
  <c r="B27" i="4"/>
  <c r="V35" i="18"/>
  <c r="W35" i="18"/>
  <c r="Y35" i="18"/>
  <c r="C27" i="4"/>
  <c r="AB49" i="18"/>
  <c r="F41" i="4"/>
  <c r="W44" i="18"/>
  <c r="Y44" i="18"/>
  <c r="C36" i="4"/>
  <c r="U35" i="18"/>
  <c r="AD38" i="18"/>
  <c r="H30" i="4"/>
  <c r="AC38" i="18"/>
  <c r="G30" i="4"/>
  <c r="AG38" i="18"/>
  <c r="D30" i="4"/>
  <c r="AA40" i="18"/>
  <c r="E32" i="4"/>
  <c r="AC42" i="18"/>
  <c r="G34" i="4"/>
  <c r="AG42" i="18"/>
  <c r="D34" i="4"/>
  <c r="AD42" i="18"/>
  <c r="H34" i="4"/>
  <c r="AA42" i="18"/>
  <c r="E34" i="4"/>
  <c r="AC48" i="18"/>
  <c r="G40" i="4"/>
  <c r="AD48" i="18"/>
  <c r="H40" i="4"/>
  <c r="D40" i="4"/>
  <c r="AB48" i="18"/>
  <c r="F40" i="4"/>
  <c r="AG48" i="18"/>
  <c r="K7" i="27"/>
  <c r="B35" i="4"/>
  <c r="B39" i="4"/>
  <c r="I8" i="27"/>
  <c r="V39" i="18"/>
  <c r="U39" i="18"/>
  <c r="W39" i="18"/>
  <c r="Y39" i="18"/>
  <c r="C31" i="4"/>
  <c r="V55" i="18"/>
  <c r="W55" i="18"/>
  <c r="Y55" i="18"/>
  <c r="C47" i="4"/>
  <c r="AG40" i="18"/>
  <c r="AB34" i="18"/>
  <c r="F26" i="4"/>
  <c r="V50" i="18"/>
  <c r="AG52" i="18"/>
  <c r="W40" i="18"/>
  <c r="Y40" i="18"/>
  <c r="C32" i="4"/>
  <c r="AB55" i="18"/>
  <c r="F47" i="4"/>
  <c r="AC55" i="18"/>
  <c r="G47" i="4"/>
  <c r="E9" i="27"/>
  <c r="AG13" i="18"/>
  <c r="E6" i="27"/>
  <c r="AB17" i="18"/>
  <c r="F12" i="4"/>
  <c r="AB9" i="18"/>
  <c r="F4" i="4"/>
  <c r="AC13" i="18"/>
  <c r="G8" i="4"/>
  <c r="AC36" i="18"/>
  <c r="G28" i="4"/>
  <c r="B10" i="4"/>
  <c r="AC41" i="18"/>
  <c r="G33" i="4"/>
  <c r="B9" i="4"/>
  <c r="B33" i="4"/>
  <c r="AG34" i="18"/>
  <c r="W46" i="18"/>
  <c r="Y46" i="18"/>
  <c r="C38" i="4"/>
  <c r="AA52" i="18"/>
  <c r="E44" i="4"/>
  <c r="B7" i="27"/>
  <c r="B4" i="27"/>
  <c r="D47" i="4"/>
  <c r="E2" i="27"/>
  <c r="AG17" i="18"/>
  <c r="AA13" i="18"/>
  <c r="E8" i="4"/>
  <c r="AA55" i="18"/>
  <c r="E47" i="4"/>
  <c r="AC9" i="18"/>
  <c r="G4" i="4"/>
  <c r="E5" i="27"/>
  <c r="B5" i="4"/>
  <c r="AD9" i="18"/>
  <c r="H4" i="4"/>
  <c r="AB36" i="18"/>
  <c r="F28" i="4"/>
  <c r="D12" i="4"/>
  <c r="X13" i="18"/>
  <c r="G3" i="27"/>
  <c r="AG36" i="18"/>
  <c r="AB40" i="18"/>
  <c r="F32" i="4"/>
  <c r="D26" i="4"/>
  <c r="U46" i="18"/>
  <c r="C8" i="27"/>
  <c r="AG55" i="18"/>
  <c r="E8" i="27"/>
  <c r="AG9" i="18"/>
  <c r="AD17" i="18"/>
  <c r="H12" i="4"/>
  <c r="B8" i="4"/>
  <c r="M5" i="27"/>
  <c r="V16" i="18"/>
  <c r="V51" i="18"/>
  <c r="U51" i="18"/>
  <c r="AD54" i="18"/>
  <c r="H46" i="4"/>
  <c r="B13" i="4"/>
  <c r="AG46" i="18"/>
  <c r="AD46" i="18"/>
  <c r="H38" i="4"/>
  <c r="V56" i="18"/>
  <c r="W56" i="18"/>
  <c r="Y56" i="18"/>
  <c r="C48" i="4"/>
  <c r="D41" i="4"/>
  <c r="U53" i="18"/>
  <c r="W50" i="18"/>
  <c r="Y50" i="18"/>
  <c r="C42" i="4"/>
  <c r="AC52" i="18"/>
  <c r="G44" i="4"/>
  <c r="AB52" i="18"/>
  <c r="F44" i="4"/>
  <c r="AC11" i="18"/>
  <c r="G6" i="4"/>
  <c r="AB11" i="18"/>
  <c r="F6" i="4"/>
  <c r="AC16" i="18"/>
  <c r="G11" i="4"/>
  <c r="U13" i="18"/>
  <c r="C3" i="27"/>
  <c r="AB16" i="18"/>
  <c r="F11" i="4"/>
  <c r="D38" i="4"/>
  <c r="AG16" i="18"/>
  <c r="AC37" i="18"/>
  <c r="G29" i="4"/>
  <c r="AG37" i="18"/>
  <c r="AD34" i="18"/>
  <c r="H26" i="4"/>
  <c r="AB46" i="18"/>
  <c r="F38" i="4"/>
  <c r="AA12" i="18"/>
  <c r="E7" i="4"/>
  <c r="AC12" i="18"/>
  <c r="G7" i="4"/>
  <c r="X46" i="18"/>
  <c r="G8" i="27"/>
  <c r="W10" i="18"/>
  <c r="Y10" i="18"/>
  <c r="C5" i="4"/>
  <c r="V43" i="18"/>
  <c r="AD52" i="18"/>
  <c r="H44" i="4"/>
  <c r="AG54" i="18"/>
  <c r="AB37" i="18"/>
  <c r="F29" i="4"/>
  <c r="V38" i="18"/>
  <c r="D9" i="4"/>
  <c r="AC14" i="18"/>
  <c r="G9" i="4"/>
  <c r="AB14" i="18"/>
  <c r="F9" i="4"/>
  <c r="H9" i="27"/>
  <c r="B45" i="4"/>
  <c r="AC34" i="18"/>
  <c r="G26" i="4"/>
  <c r="AA14" i="18"/>
  <c r="E9" i="4"/>
  <c r="D29" i="4"/>
  <c r="AD14" i="18"/>
  <c r="H9" i="4"/>
  <c r="AB54" i="18"/>
  <c r="F46" i="4"/>
  <c r="B28" i="4"/>
  <c r="D46" i="4"/>
  <c r="AC8" i="18"/>
  <c r="G3" i="4"/>
  <c r="AD8" i="18"/>
  <c r="H3" i="4"/>
  <c r="AG15" i="18"/>
  <c r="AC15" i="18"/>
  <c r="G10" i="4"/>
  <c r="AD15" i="18"/>
  <c r="H10" i="4"/>
  <c r="AC39" i="18"/>
  <c r="G31" i="4"/>
  <c r="D31" i="4"/>
  <c r="AA54" i="18"/>
  <c r="E46" i="4"/>
  <c r="K4" i="27"/>
  <c r="I5" i="27"/>
  <c r="J7" i="27"/>
  <c r="W38" i="18"/>
  <c r="Y38" i="18"/>
  <c r="C30" i="4"/>
  <c r="V48" i="18"/>
  <c r="AD18" i="18"/>
  <c r="H13" i="4"/>
  <c r="AB43" i="18"/>
  <c r="F35" i="4"/>
  <c r="AD43" i="18"/>
  <c r="H35" i="4"/>
  <c r="AG43" i="18"/>
  <c r="AA43" i="18"/>
  <c r="E35" i="4"/>
  <c r="V36" i="18"/>
  <c r="U36" i="18"/>
  <c r="AD10" i="18"/>
  <c r="H5" i="4"/>
  <c r="B46" i="4"/>
  <c r="W36" i="18"/>
  <c r="Y36" i="18"/>
  <c r="C28" i="4"/>
  <c r="AC43" i="18"/>
  <c r="G35" i="4"/>
  <c r="M6" i="27"/>
  <c r="B31" i="4"/>
  <c r="W17" i="18"/>
  <c r="Y17" i="18"/>
  <c r="C12" i="4"/>
  <c r="U17" i="18"/>
  <c r="AA10" i="18"/>
  <c r="E5" i="4"/>
  <c r="AC10" i="18"/>
  <c r="G5" i="4"/>
  <c r="D11" i="4"/>
  <c r="AA16" i="18"/>
  <c r="E11" i="4"/>
  <c r="V47" i="18"/>
  <c r="W47" i="18"/>
  <c r="Y47" i="18"/>
  <c r="C39" i="4"/>
  <c r="V52" i="18"/>
  <c r="D9" i="27"/>
  <c r="B9" i="27"/>
  <c r="U52" i="18"/>
  <c r="C9" i="27"/>
  <c r="AC7" i="18"/>
  <c r="G2" i="4"/>
  <c r="X52" i="18"/>
  <c r="G9" i="27"/>
  <c r="B41" i="4"/>
  <c r="D5" i="4"/>
  <c r="D35" i="4"/>
  <c r="V54" i="18"/>
  <c r="U47" i="18"/>
  <c r="AG11" i="18"/>
  <c r="AD11" i="18"/>
  <c r="H6" i="4"/>
  <c r="AA11" i="18"/>
  <c r="E6" i="4"/>
  <c r="AG41" i="18"/>
  <c r="AB41" i="18"/>
  <c r="F33" i="4"/>
  <c r="AA41" i="18"/>
  <c r="E33" i="4"/>
  <c r="D33" i="4"/>
  <c r="AD41" i="18"/>
  <c r="H33" i="4"/>
  <c r="D42" i="4"/>
  <c r="AD50" i="18"/>
  <c r="H42" i="4"/>
  <c r="AG50" i="18"/>
  <c r="V41" i="18"/>
  <c r="U41" i="18"/>
  <c r="W41" i="18"/>
  <c r="Y41" i="18"/>
  <c r="C33" i="4"/>
  <c r="W49" i="18"/>
  <c r="Y49" i="18"/>
  <c r="C41" i="4"/>
  <c r="V49" i="18"/>
  <c r="AA18" i="18"/>
  <c r="E13" i="4"/>
  <c r="V7" i="18"/>
  <c r="D2" i="27"/>
  <c r="B2" i="27"/>
  <c r="U7" i="18"/>
  <c r="C2" i="27"/>
  <c r="B4" i="4"/>
  <c r="D2" i="4"/>
  <c r="U10" i="18"/>
  <c r="AB7" i="18"/>
  <c r="F2" i="4"/>
  <c r="AG7" i="18"/>
  <c r="AA7" i="18"/>
  <c r="E2" i="4"/>
  <c r="W15" i="18"/>
  <c r="Y15" i="18"/>
  <c r="C10" i="4"/>
  <c r="U15" i="18"/>
  <c r="B2" i="4"/>
  <c r="V12" i="18"/>
  <c r="X7" i="18"/>
  <c r="G2" i="27"/>
  <c r="U8" i="18"/>
  <c r="V8" i="18"/>
  <c r="B6" i="4"/>
  <c r="W11" i="18"/>
  <c r="Y11" i="18"/>
  <c r="C6" i="4"/>
  <c r="U11" i="18"/>
  <c r="B38" i="4"/>
  <c r="B29" i="4"/>
  <c r="I2" i="27"/>
  <c r="X40" i="18"/>
  <c r="G7" i="27"/>
  <c r="J8" i="27"/>
  <c r="D48" i="4"/>
  <c r="AC56" i="18"/>
  <c r="G48" i="4"/>
  <c r="AB56" i="18"/>
  <c r="F48" i="4"/>
  <c r="AD56" i="18"/>
  <c r="H48" i="4"/>
  <c r="B7" i="4"/>
  <c r="D32" i="4"/>
  <c r="AC40" i="18"/>
  <c r="G32" i="4"/>
</calcChain>
</file>

<file path=xl/comments1.xml><?xml version="1.0" encoding="utf-8"?>
<comments xmlns="http://schemas.openxmlformats.org/spreadsheetml/2006/main">
  <authors>
    <author>MSATO</author>
  </authors>
  <commentList>
    <comment ref="AB4" authorId="0" shapeId="0">
      <text>
        <r>
          <rPr>
            <sz val="9"/>
            <color indexed="81"/>
            <rFont val="ＭＳ Ｐゴシック"/>
            <family val="3"/>
            <charset val="128"/>
          </rPr>
          <t>Athle32用データ作成者が入力してください。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同一種目に２チーム以上エントリーする場合は、リストから選択して入力してください。
</t>
        </r>
      </text>
    </comment>
    <comment ref="AC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F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6" authorId="0" shapeId="0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F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MSATO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<sst xmlns="http://schemas.openxmlformats.org/spreadsheetml/2006/main" count="978" uniqueCount="875">
  <si>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</si>
  <si>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</si>
  <si>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</si>
  <si>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</si>
  <si>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</si>
  <si>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</si>
  <si>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</si>
  <si>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</si>
  <si>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</si>
  <si>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連絡用
e-mailアドレス</t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</si>
  <si>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</si>
  <si>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</si>
  <si>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</si>
  <si>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高等学校</t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</si>
  <si>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</si>
  <si>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</si>
  <si>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</si>
  <si>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</si>
  <si>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</si>
  <si>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</si>
  <si>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</si>
  <si>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</si>
  <si>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</si>
  <si>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MC</t>
    <phoneticPr fontId="2"/>
  </si>
  <si>
    <t>団体名略称</t>
  </si>
  <si>
    <t>団体名フリガナ</t>
  </si>
  <si>
    <t>060004</t>
  </si>
  <si>
    <t>米沢市陸協</t>
  </si>
  <si>
    <t>ﾖﾈｻﾞﾜｼﾘｸｼﾞｮｳｷｮｳｷﾞｷｮｳｶｲ</t>
  </si>
  <si>
    <t>060001</t>
  </si>
  <si>
    <t>南陽東置賜陸協</t>
  </si>
  <si>
    <t>ﾅﾝﾖｳﾋｶﾞｼｵｷﾀﾏﾁｸﾘｸｼﾞｮｳｷｮｳｷﾞｷｮｳｶｲ</t>
  </si>
  <si>
    <t>060012</t>
  </si>
  <si>
    <t>西置賜地区陸協</t>
    <rPh sb="3" eb="5">
      <t>チク</t>
    </rPh>
    <phoneticPr fontId="2"/>
  </si>
  <si>
    <t>ﾆｼｵｷﾀﾏﾁｸﾘｸｼﾞｮｳｷｮｳｷﾞｷｮｳｶｲ</t>
  </si>
  <si>
    <t>060049</t>
  </si>
  <si>
    <t>協同薬品</t>
  </si>
  <si>
    <t>ｷｮｳﾄﾞｳﾔｸﾋﾝﾘｸｼﾞｮｳﾁｮｳｷｮﾘﾌﾞ</t>
  </si>
  <si>
    <t>060006</t>
  </si>
  <si>
    <t>上山市陸協</t>
  </si>
  <si>
    <t>ｶﾐﾉﾔﾏｼﾘｸｼﾞｮｳｷｮｳｷﾞｷｮｳｶｲ</t>
  </si>
  <si>
    <t>060007</t>
  </si>
  <si>
    <t>山形市陸協</t>
  </si>
  <si>
    <t>ﾔﾏｶﾞﾀｼﾘｸｼﾞｮｳｷｮｳｷﾞｷｮｳｶｲ</t>
    <phoneticPr fontId="2"/>
  </si>
  <si>
    <t>060019</t>
  </si>
  <si>
    <t>天童市陸協</t>
  </si>
  <si>
    <t>ﾃﾝﾄﾞｳｼﾘｸｼﾞｮｳｷｮｳｷﾞｷｮｳｶｲ</t>
  </si>
  <si>
    <t>060013</t>
  </si>
  <si>
    <t>西村山地区陸協</t>
    <rPh sb="3" eb="5">
      <t>チク</t>
    </rPh>
    <phoneticPr fontId="2"/>
  </si>
  <si>
    <t>ﾆｼﾑﾗﾔﾏﾁｸﾘｸｼﾞｮｳｷｮｳｷﾞｷｮｳｶｲ</t>
  </si>
  <si>
    <t>060014</t>
  </si>
  <si>
    <t>北村山地区陸協</t>
    <rPh sb="3" eb="5">
      <t>チク</t>
    </rPh>
    <phoneticPr fontId="2"/>
  </si>
  <si>
    <t>ｷﾀﾑﾗﾔﾏﾁｸﾘｸｼﾞｮｳｷｮｳｷﾞｷｮｳｶｲ</t>
  </si>
  <si>
    <t>060008</t>
  </si>
  <si>
    <t>鶴岡市陸協</t>
  </si>
  <si>
    <t>ﾂﾙｵｶｼﾘｸｼﾞｮｳｷｮｳｷﾞｷｮｳｶｲ</t>
  </si>
  <si>
    <t>060047</t>
  </si>
  <si>
    <t>庄内ＡＣ</t>
    <phoneticPr fontId="2"/>
  </si>
  <si>
    <t>ｼｮｳﾅｲｴｰｼｰ</t>
  </si>
  <si>
    <t>060016</t>
  </si>
  <si>
    <t>酒田市陸協</t>
  </si>
  <si>
    <t>ｻｶﾀｼﾘｸｼﾞｮｳｷｮｳｷﾞｷｮｳｶｲ</t>
  </si>
  <si>
    <t>060030</t>
  </si>
  <si>
    <t>神町自衛隊</t>
  </si>
  <si>
    <t>ｼﾞﾝﾏﾁｼﾞｴｲﾀｲ</t>
  </si>
  <si>
    <t>060037</t>
  </si>
  <si>
    <t>山形ＴＦＣ</t>
    <phoneticPr fontId="2"/>
  </si>
  <si>
    <t>NPOﾔﾏｶﾞﾀﾃｨｴﾌｼｰ</t>
  </si>
  <si>
    <t>060023</t>
  </si>
  <si>
    <t>山形市役所</t>
  </si>
  <si>
    <t>ﾔﾏｶﾞﾀｼﾔｸｼｮ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</si>
  <si>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</si>
  <si>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</si>
  <si>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ﾔﾏｶﾞﾀｼﾀｲｲｸｷｮｳｶｲ</t>
  </si>
  <si>
    <t>060034</t>
  </si>
  <si>
    <t>高畠ワイン</t>
  </si>
  <si>
    <t>ﾀｶﾊﾀﾜｲﾝ</t>
  </si>
  <si>
    <t>060002</t>
  </si>
  <si>
    <t>新庄地区陸協</t>
  </si>
  <si>
    <t>ｼﾝｼﾞｮｳﾁｸﾘｸｼﾞｮｳｷｮｳｷﾞｷｮｳｶｲ</t>
  </si>
  <si>
    <t>060048</t>
  </si>
  <si>
    <t>ｽﾏｯｸ</t>
  </si>
  <si>
    <t>ＳＭＡＣ</t>
    <phoneticPr fontId="2"/>
  </si>
  <si>
    <t>060039</t>
  </si>
  <si>
    <t>日新製薬</t>
  </si>
  <si>
    <t>ﾆｯｼﾝｾｲﾔｸ</t>
  </si>
  <si>
    <t>060040</t>
  </si>
  <si>
    <t>村山ＡＣ</t>
    <phoneticPr fontId="2"/>
  </si>
  <si>
    <t>ﾑﾗﾔﾏｱｽﾚﾁｯｸｸﾗﾌﾞ</t>
  </si>
  <si>
    <t>060041</t>
  </si>
  <si>
    <t>ＪＡやまがた</t>
    <phoneticPr fontId="2"/>
  </si>
  <si>
    <t>ﾔﾏｶﾞﾀﾉｳｷﾞｮｳｷｮｳﾄﾞｳｸﾐｱｲ</t>
  </si>
  <si>
    <t>060042</t>
  </si>
  <si>
    <t>ＫＡＣ</t>
    <phoneticPr fontId="2"/>
  </si>
  <si>
    <t>ｸﾉﾘｱｽﾘｰﾄｸﾗﾌﾞ</t>
  </si>
  <si>
    <t>060029</t>
  </si>
  <si>
    <t>スポーツ山形21</t>
    <phoneticPr fontId="2"/>
  </si>
  <si>
    <t>ｽﾎﾟｰﾂﾔﾏｶﾞﾀﾆｼﾞｭｳｲﾁ</t>
  </si>
  <si>
    <t>山形大</t>
  </si>
  <si>
    <t>ﾔﾏｶﾞﾀﾀﾞｲｶﾞｸ</t>
  </si>
  <si>
    <t>ﾄｳﾎｸｺｳｴｷﾌﾞﾝｶﾀﾞｲｶﾞｸ</t>
  </si>
  <si>
    <t>東北文教大</t>
  </si>
  <si>
    <t>ﾄｳﾎｸﾌﾞﾝｷｮｳﾀﾞｲｶﾞｸ</t>
  </si>
  <si>
    <t>063101</t>
  </si>
  <si>
    <t>山形東高</t>
  </si>
  <si>
    <t>ﾔﾏｶﾞﾀﾋｶﾞｼｺｳｺｳ</t>
  </si>
  <si>
    <t>063102</t>
  </si>
  <si>
    <t>山形南高</t>
  </si>
  <si>
    <t>ﾔﾏｶﾞﾀﾐﾅﾐｺｳｺｳ</t>
  </si>
  <si>
    <t>063105</t>
  </si>
  <si>
    <t>山形工高</t>
  </si>
  <si>
    <t>ﾔﾏｶﾞﾀｺｳｷﾞｮｳｺｳｺｳ</t>
  </si>
  <si>
    <t>063106</t>
  </si>
  <si>
    <t>山形中央高</t>
  </si>
  <si>
    <t>ﾔﾏｶﾞﾀﾁｭｳｵｳｺｳｺｳ</t>
  </si>
  <si>
    <t>063107</t>
  </si>
  <si>
    <t>山形商高</t>
  </si>
  <si>
    <t>ﾔﾏｶﾞﾀｼﾘﾂｼｮｳｷﾞｮｳｺｳｺｳ</t>
  </si>
  <si>
    <t>063110</t>
  </si>
  <si>
    <t>天童高</t>
  </si>
  <si>
    <t>ﾃﾝﾄﾞｳｺｳｺｳ</t>
  </si>
  <si>
    <t>063111</t>
  </si>
  <si>
    <t>山辺高</t>
  </si>
  <si>
    <t>ﾔﾏﾉﾍﾞｺｳｺｳ</t>
  </si>
  <si>
    <t>063112</t>
  </si>
  <si>
    <t>寒河江高</t>
  </si>
  <si>
    <t>ｻｶﾞｴｺｳｺｳ</t>
  </si>
  <si>
    <t>063113</t>
  </si>
  <si>
    <t>寒河江工高</t>
  </si>
  <si>
    <t>ｻｶﾞｴｺｳｷﾞｮｳｺｳｺｳ</t>
  </si>
  <si>
    <t>063114</t>
  </si>
  <si>
    <t>ﾔﾁｺｳｺｳ</t>
  </si>
  <si>
    <t>上山明新館高</t>
  </si>
  <si>
    <t>ｶﾐﾉﾔﾏﾒｲｼﾝｶﾝｺｳｺｳ</t>
  </si>
  <si>
    <t>063452</t>
  </si>
  <si>
    <t>山形聾高</t>
  </si>
  <si>
    <t>063501</t>
  </si>
  <si>
    <t>山形城北高</t>
  </si>
  <si>
    <t>ﾔﾏｶﾞﾀｼﾞｮｳﾎｸｺｳｺｳ</t>
  </si>
  <si>
    <t>063502</t>
  </si>
  <si>
    <t>山形学院高</t>
  </si>
  <si>
    <t>ﾔﾏｶﾞﾀｶﾞｸｲﾝｺｳｺｳ</t>
  </si>
  <si>
    <t>063503</t>
  </si>
  <si>
    <t>日大山形高</t>
  </si>
  <si>
    <t>ﾆﾎﾝﾀﾞｲｶﾞｸﾔﾏｶﾞﾀｺｳｺｳ</t>
  </si>
  <si>
    <t>063504</t>
  </si>
  <si>
    <t>山形明正高</t>
  </si>
  <si>
    <t>ﾔﾏｶﾞﾀﾒｲｾｲｺｳｺｳ</t>
  </si>
  <si>
    <t>063505</t>
  </si>
  <si>
    <t>山形電波工高</t>
  </si>
  <si>
    <t>ﾔﾏｶﾞﾀﾃﾞﾝﾊﾟｺｳｷﾞｮｳｺｳｺｳ</t>
  </si>
  <si>
    <t>063506</t>
  </si>
  <si>
    <t>山本学園高</t>
  </si>
  <si>
    <t>ﾔﾏﾓﾄｶﾞｸｴﾝｺｳｺｳ</t>
  </si>
  <si>
    <t>063507</t>
  </si>
  <si>
    <t>東海大山形高</t>
  </si>
  <si>
    <t>ﾄｳｶｲﾀﾞｲｶﾞｸﾔﾏｶﾞﾀｺｳｺｳ</t>
  </si>
  <si>
    <t>063126</t>
  </si>
  <si>
    <t>063118</t>
  </si>
  <si>
    <t>村山産高</t>
  </si>
  <si>
    <t>ｹﾝﾘﾂﾑﾗﾔﾏｻﾝｷﾞｮｳｺｳｺｳ</t>
  </si>
  <si>
    <t>北村山高</t>
  </si>
  <si>
    <t>ｷﾀﾑﾗﾔﾏｺｳｺｳ</t>
  </si>
  <si>
    <t>063123</t>
  </si>
  <si>
    <t>神室産高</t>
  </si>
  <si>
    <t>ｼﾝｼﾞｮｳｶﾑﾛｻﾝｷﾞｮｳｺｳｺｳ</t>
  </si>
  <si>
    <t>063122</t>
  </si>
  <si>
    <t>新庄南高</t>
  </si>
  <si>
    <t>ｼﾝｼﾞｮｳﾐﾅﾐｺｳｺｳ</t>
  </si>
  <si>
    <t>063121</t>
  </si>
  <si>
    <t>新庄北高</t>
  </si>
  <si>
    <t>ｼﾝｼﾞｮｳｷﾀｺｳｺｳ</t>
  </si>
  <si>
    <t>063508</t>
  </si>
  <si>
    <t>新庄東高</t>
  </si>
  <si>
    <t>ｼﾝｼﾞｮｳﾋｶﾞｼｺｳｺｳ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</si>
  <si>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</si>
  <si>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</si>
  <si>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</si>
  <si>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ｼﾝｼﾞｮｳｷﾀﾃｲｼﾞｾｲｺｳｺｳ</t>
  </si>
  <si>
    <t>063127</t>
  </si>
  <si>
    <t>米沢興譲館高</t>
  </si>
  <si>
    <t>ﾖﾈｻﾞﾜｺｳｼﾞｮｳｶﾝｺｳｺｳ</t>
  </si>
  <si>
    <t>063128</t>
  </si>
  <si>
    <t>米沢東高</t>
  </si>
  <si>
    <t>ﾖﾈｻﾞﾜﾋｶﾞｼｺｳｺｳ</t>
  </si>
  <si>
    <t>063509</t>
  </si>
  <si>
    <t>九里学園高</t>
  </si>
  <si>
    <t>ｸﾉﾘｶﾞｸｴﾝｺｳｺｳ</t>
  </si>
  <si>
    <t>063131</t>
  </si>
  <si>
    <t>置賜農高</t>
  </si>
  <si>
    <t>ｵｷﾀﾏﾉｳｷﾞｮｳｺｳｺｳ</t>
  </si>
  <si>
    <t>南陽高</t>
  </si>
  <si>
    <t>ﾅﾝﾖｳｺｳｺｳ</t>
  </si>
  <si>
    <t>063133</t>
  </si>
  <si>
    <t>高畠高</t>
  </si>
  <si>
    <t>ﾀｶﾊﾀｺｳｺｳ</t>
  </si>
  <si>
    <t>063135</t>
  </si>
  <si>
    <t>長井高</t>
  </si>
  <si>
    <t>ﾅｶﾞｲｺｳｺｳ</t>
  </si>
  <si>
    <t>063136</t>
  </si>
  <si>
    <t>長井工高</t>
  </si>
  <si>
    <t>ﾅｶﾞｲｺｳｷﾞｮｳｺｳｺｳ</t>
  </si>
  <si>
    <t>063138</t>
  </si>
  <si>
    <t>小国高</t>
  </si>
  <si>
    <t>ｵｸﾞﾆｺｳｺｳ</t>
  </si>
  <si>
    <t>063130</t>
  </si>
  <si>
    <t>米沢商高</t>
  </si>
  <si>
    <t>ﾖﾈｻﾞﾜｼｮｳｷﾞｮｳｺｳｺｳ</t>
  </si>
  <si>
    <t>063510</t>
  </si>
  <si>
    <t>米沢中央高</t>
  </si>
  <si>
    <t>ﾖﾈｻﾞﾜﾁｭｳｵｳｺｳｺｳ</t>
  </si>
  <si>
    <t>063137</t>
  </si>
  <si>
    <t>荒砥高</t>
  </si>
  <si>
    <t>ｱﾗﾄｺｳｺｳ</t>
  </si>
  <si>
    <t>063129</t>
  </si>
  <si>
    <t>米沢工高</t>
  </si>
  <si>
    <t>ﾖﾈｻﾞﾜｺｳｷﾞｮｳｺｳｺｳ</t>
  </si>
  <si>
    <t>063139</t>
  </si>
  <si>
    <t>鶴岡南高</t>
  </si>
  <si>
    <t>ﾂﾙｵｶﾐﾅﾐｺｳｺｳ</t>
  </si>
  <si>
    <t>鶴岡中央高</t>
  </si>
  <si>
    <t>ﾂﾙｵｶﾁｭｳｵｳｺｳｺｳ</t>
  </si>
  <si>
    <t>063141</t>
  </si>
  <si>
    <t>鶴岡工高</t>
  </si>
  <si>
    <t>ﾂﾙｵｶｺｳｷﾞｮｳｺｳｺｳ</t>
  </si>
  <si>
    <t>063147</t>
  </si>
  <si>
    <t>加茂水産高</t>
  </si>
  <si>
    <t>ｶﾓｽｲｻﾝｺｳｺｳ</t>
  </si>
  <si>
    <t>063144</t>
  </si>
  <si>
    <t>庄内総合高</t>
  </si>
  <si>
    <t>ｼｮｳﾅｲｿｳｺﾞｳｺｳｺｳ</t>
  </si>
  <si>
    <t>063513</t>
  </si>
  <si>
    <t>鶴岡東高</t>
  </si>
  <si>
    <t>ﾂﾙｵｶﾋｶﾞｼｺｳｺｳ</t>
  </si>
  <si>
    <t>063091</t>
  </si>
  <si>
    <t>鶴岡高専</t>
  </si>
  <si>
    <t>ﾂﾙｵｶｺｳｾﾝ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</si>
  <si>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</si>
  <si>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</si>
  <si>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ﾂﾙｵｶﾐﾅﾐﾂｳｼﾝｾｲｺｳｺｳ</t>
  </si>
  <si>
    <t>063155</t>
  </si>
  <si>
    <t>遊佐高</t>
  </si>
  <si>
    <t>ﾕｻﾞｺｳｺｳ</t>
  </si>
  <si>
    <t>063153</t>
  </si>
  <si>
    <t>酒田光陵高</t>
  </si>
  <si>
    <t>ｻｶﾀｺｳﾘｮｳｺｳｺｳ</t>
  </si>
  <si>
    <t>063150</t>
  </si>
  <si>
    <t>酒田西高</t>
  </si>
  <si>
    <t>ｻｶﾀﾆｼｺｳｺｳ</t>
  </si>
  <si>
    <t>063149</t>
  </si>
  <si>
    <t>酒田東高</t>
  </si>
  <si>
    <t>ｻｶﾀﾋｶﾞｼｺｳｺｳ</t>
  </si>
  <si>
    <t>063515</t>
  </si>
  <si>
    <t>酒田南高</t>
  </si>
  <si>
    <t>ｻｶﾀﾐﾅﾐｺｳｺｳ</t>
  </si>
  <si>
    <t>063514</t>
  </si>
  <si>
    <t>天真学園高</t>
  </si>
  <si>
    <t>ﾃﾝｼﾝｶﾞｸｴﾝｺｳｺｳ</t>
  </si>
  <si>
    <t>酒田西高定</t>
    <rPh sb="1" eb="2">
      <t>タ</t>
    </rPh>
    <rPh sb="3" eb="4">
      <t>コウ</t>
    </rPh>
    <phoneticPr fontId="2"/>
  </si>
  <si>
    <t>ｻｶﾀﾆｼｺｳｺｳﾃｲｼﾞｾｲ</t>
    <phoneticPr fontId="2"/>
  </si>
  <si>
    <t>064124</t>
  </si>
  <si>
    <t>米沢工高定</t>
    <rPh sb="0" eb="2">
      <t>ヨネザワ</t>
    </rPh>
    <rPh sb="3" eb="4">
      <t>コウ</t>
    </rPh>
    <phoneticPr fontId="2"/>
  </si>
  <si>
    <t>ﾖﾈｻﾞﾜｺｳｷﾞｮｳﾃｲｼﾞｾｲｺｳｺｳ</t>
  </si>
  <si>
    <t>064121</t>
  </si>
  <si>
    <t>霞城ⅠⅡⅢ</t>
    <phoneticPr fontId="2"/>
  </si>
  <si>
    <t>ｶｼﾞｮｳｶﾞｸｴﾝｺｳｺｳ</t>
  </si>
  <si>
    <t>064122</t>
  </si>
  <si>
    <t>霞城学園高IV</t>
    <rPh sb="2" eb="4">
      <t>ガクエン</t>
    </rPh>
    <rPh sb="4" eb="5">
      <t>コウ</t>
    </rPh>
    <phoneticPr fontId="2"/>
  </si>
  <si>
    <t>ｶｼﾞｮｳｶﾞｸｴﾝﾖﾝﾌﾞｺｳｺｳ</t>
  </si>
  <si>
    <t>065247</t>
  </si>
  <si>
    <t>米沢一中</t>
  </si>
  <si>
    <t>ﾖﾈｻﾞﾜｼﾘﾂﾀﾞｲｲﾁﾁｭｳｶﾞｯｺｳ</t>
  </si>
  <si>
    <t>065248</t>
  </si>
  <si>
    <t>米沢二中</t>
  </si>
  <si>
    <t>ﾖﾈｻﾞﾜｼﾘﾂﾀﾞｲﾆﾁｭｳｶﾞｯｺｳ</t>
  </si>
  <si>
    <t>065249</t>
  </si>
  <si>
    <t>米沢三中</t>
  </si>
  <si>
    <t>ﾖﾈｻﾞﾜｼﾘﾂﾀﾞｲｻﾝﾁｭｳｶﾞｯｺｳ</t>
  </si>
  <si>
    <t>065250</t>
  </si>
  <si>
    <t>米沢四中</t>
  </si>
  <si>
    <t>ﾖﾈｻﾞﾜｼﾘﾂﾀﾞｲﾖﾝﾁｭｳｶﾞｯｺｳ</t>
  </si>
  <si>
    <t>065251</t>
  </si>
  <si>
    <t>米沢五中</t>
  </si>
  <si>
    <t>ﾖﾈｻﾞﾜｼﾘﾂﾀﾞｲｺﾞﾁｭｳｶﾞｯｺｳ</t>
  </si>
  <si>
    <t>065252</t>
  </si>
  <si>
    <t>米沢六中</t>
  </si>
  <si>
    <t>ﾖﾈｻﾞﾜｼﾘﾂﾀﾞｲﾛｸﾁｭｳｶﾞｯｺｳ</t>
  </si>
  <si>
    <t>065253</t>
  </si>
  <si>
    <t>ﾖﾈｻﾞﾜｼﾘﾂﾐﾅﾐﾊﾗﾁｭｳｶﾞｯｺｳ</t>
  </si>
  <si>
    <t>065256</t>
  </si>
  <si>
    <t>065254</t>
  </si>
  <si>
    <t>ﾅﾝﾖｳｼﾘﾂｱｶﾕﾁｭｳｶﾞｯｺｳ</t>
  </si>
  <si>
    <t>065259</t>
  </si>
  <si>
    <t>川西中</t>
  </si>
  <si>
    <t>ｶﾜﾆｼﾁｮｳﾘﾂｶﾜﾆｼﾁｭｳｶﾞｯｺｳ</t>
  </si>
  <si>
    <t>065258</t>
  </si>
  <si>
    <t>065257</t>
  </si>
  <si>
    <t>065255</t>
  </si>
  <si>
    <t>ﾅﾝﾖｳｼﾘﾂﾐﾔｳﾁﾁｭｳｶﾞｯｺｳ</t>
  </si>
  <si>
    <t>065260</t>
  </si>
  <si>
    <t>長井南中</t>
  </si>
  <si>
    <t>ﾅｶﾞｲｼﾘﾂﾅｶﾞｲﾐﾅﾐﾁｭｳｶﾞｯｺｳ</t>
  </si>
  <si>
    <t>065261</t>
  </si>
  <si>
    <t>長井北中</t>
  </si>
  <si>
    <t>ﾅｶﾞｲｼﾘﾂﾅｶﾞｲｷﾀﾁｭｳｶﾞｯｺｳ</t>
  </si>
  <si>
    <t>065265</t>
  </si>
  <si>
    <t>飯豊中</t>
  </si>
  <si>
    <t>ｲｲﾃﾞﾁｮｳﾘﾂｲｲﾃﾞﾁｭｳｶﾞｯｺｳ</t>
  </si>
  <si>
    <t>065263</t>
  </si>
  <si>
    <t>小国中</t>
  </si>
  <si>
    <t>ｵｸﾞﾆﾁｮｳﾘﾂｵｸﾞﾆﾁｭｳｶﾞｯｺｳ</t>
  </si>
  <si>
    <t>065262</t>
  </si>
  <si>
    <t>ｵｸﾞﾆﾁｮｳﾘﾂｶﾉﾐｽﾞﾁｭｳｶﾞｯｺｳ</t>
  </si>
  <si>
    <t>065217</t>
  </si>
  <si>
    <t>上山南中</t>
  </si>
  <si>
    <t>ｶﾐﾉﾔﾏｼﾘﾂﾐﾅﾐﾁｭｳｶﾞｯｺｳ</t>
  </si>
  <si>
    <t>065218</t>
  </si>
  <si>
    <t>上山北中</t>
  </si>
  <si>
    <t>ｶﾐﾉﾔﾏｼﾘﾂｷﾀﾁｭｳｶﾞｯｺｳ</t>
  </si>
  <si>
    <t>065219</t>
  </si>
  <si>
    <t>ｶﾐﾉﾔﾏｼﾘﾂﾐﾔｶﾜﾁｭｳｶﾞｯｺｳ</t>
  </si>
  <si>
    <t>065201</t>
  </si>
  <si>
    <t>山形一中</t>
  </si>
  <si>
    <t>ﾔﾏｶﾞﾀｼﾘﾂﾀﾞｲｲﾁ</t>
  </si>
  <si>
    <t>065202</t>
  </si>
  <si>
    <t>山形二中</t>
  </si>
  <si>
    <t>ﾔﾏｶﾞﾀｼﾘﾂﾀﾞｲﾆﾁｭｳｶﾞｯｺｳ</t>
  </si>
  <si>
    <t>065203</t>
  </si>
  <si>
    <t>山形三中</t>
  </si>
  <si>
    <t>ﾔﾏｶﾞﾀｼﾘｯﾀﾞｲｻﾝﾁｭｳｶﾞｯｺｳ</t>
  </si>
  <si>
    <t>065204</t>
  </si>
  <si>
    <t>山形四中</t>
  </si>
  <si>
    <t>ﾔﾏｶﾞﾀｼﾘﾂﾀﾞｲﾖﾝﾁｭｳｶﾞｯｺｳ</t>
  </si>
  <si>
    <t>065205</t>
  </si>
  <si>
    <t>山形五中</t>
  </si>
  <si>
    <t>ﾔﾏｶﾞﾀｼﾘﾂﾀﾞｲｺﾞﾁｭｳｶﾞｯｺｳ</t>
  </si>
  <si>
    <t>065206</t>
  </si>
  <si>
    <t>山形六中</t>
  </si>
  <si>
    <t>ﾔﾏｶﾞﾀｼﾘﾂﾀﾞｲﾛｸﾁｭｳｶﾞｯｺｳ</t>
  </si>
  <si>
    <t>065207</t>
  </si>
  <si>
    <t>山形七中</t>
  </si>
  <si>
    <t>ﾔﾏｶﾞﾀｼﾘﾂﾀﾞｲｼﾁﾁｭｳｶﾞｯｺｳ</t>
  </si>
  <si>
    <t>065209</t>
  </si>
  <si>
    <t>山形十中</t>
  </si>
  <si>
    <t>ﾔﾏｶﾞﾀｼﾘﾂﾀﾞｲｼﾞｭｳﾁｭｩｶﾞｯｺｳ</t>
  </si>
  <si>
    <t>065210</t>
  </si>
  <si>
    <t>ﾔﾏｶﾞﾀｼﾘﾂｶﾅｲﾁｭｳｶﾞｯｺｳ</t>
  </si>
  <si>
    <t>065212</t>
  </si>
  <si>
    <t>ﾔﾏｶﾞﾀｼﾘﾂﾔﾏﾃﾞﾗﾁｭｳｶﾞｯｺｳ</t>
  </si>
  <si>
    <t>065213</t>
  </si>
  <si>
    <t>ﾔﾏｶﾞﾀｼﾘﾂｻﾞｵｳﾀﾞｲｲﾁﾁｭｳｶﾞｯｺｳ</t>
  </si>
  <si>
    <t>065214</t>
  </si>
  <si>
    <t>ﾔﾏｶﾞﾀｼﾘﾂｻﾞｵｳﾀﾞｲﾆﾁｭｳｶﾞｯｺｳ</t>
  </si>
  <si>
    <t>065215</t>
  </si>
  <si>
    <t>山形大附中</t>
  </si>
  <si>
    <t>ﾔﾏｶﾞﾀﾀﾞｲｶﾞｸﾌｿﾞｸﾁｭｳｶﾞｯｺｳ</t>
  </si>
  <si>
    <t>065220</t>
  </si>
  <si>
    <t>天童二中</t>
  </si>
  <si>
    <t>ﾃﾝﾄﾞｳｼﾘﾂﾀﾞｲﾆﾁｭｳｶﾞｯｺｳ</t>
  </si>
  <si>
    <t>065221</t>
  </si>
  <si>
    <t>天童三中</t>
  </si>
  <si>
    <t>ﾃﾝﾄﾞｳｼﾘﾂﾀﾞｲｻﾝﾁｭｳｶﾞｯｺｳ</t>
  </si>
  <si>
    <t>065222</t>
  </si>
  <si>
    <t>天童四中</t>
  </si>
  <si>
    <t>ﾃﾝﾄﾞｳｼﾘﾂﾀﾞｲﾖﾝﾁｭｳｶﾞｯｺｳ</t>
  </si>
  <si>
    <t>065223</t>
  </si>
  <si>
    <t>山辺中</t>
  </si>
  <si>
    <t>ﾔﾏﾉﾍﾞﾁｮｳﾘﾂﾔﾏﾉﾍﾞﾁｭｳｶﾞｯｺｳ</t>
  </si>
  <si>
    <t>065224</t>
  </si>
  <si>
    <t>中山中</t>
  </si>
  <si>
    <t>ﾅｶﾔﾏﾁｮｳﾘﾂﾅｶﾔﾏﾁｭｳｶﾞｯｺｳ</t>
  </si>
  <si>
    <t>065225</t>
  </si>
  <si>
    <t>ｻｶﾞｴｼﾘﾂﾘｮｳﾄｳﾁｭｳｶﾞｯｺｳ</t>
  </si>
  <si>
    <t>065226</t>
  </si>
  <si>
    <t>ｻｶﾞｴｼﾘﾂﾘｮｳﾅﾝﾁｭｳｶﾞｯｺｳ</t>
  </si>
  <si>
    <t>065227</t>
  </si>
  <si>
    <t>ｻｶﾞｴｼﾘﾂﾘｮｳｾｲﾁｭｳｶﾞｯｺｳ</t>
  </si>
  <si>
    <t>065228</t>
  </si>
  <si>
    <t>河北中</t>
  </si>
  <si>
    <t>ｶﾎｸﾁｮｳﾘﾂｶﾎｸﾁｭｳｶﾞｯｺｳ</t>
  </si>
  <si>
    <t>065230</t>
  </si>
  <si>
    <t>大江中</t>
  </si>
  <si>
    <t>ｵｵｴﾁｮｳﾘﾂｵｵｴﾁｭｳｶﾞｯｺｳ</t>
  </si>
  <si>
    <t>065231</t>
  </si>
  <si>
    <t>ﾑﾗﾔﾏｼﾘﾂﾀﾃｵｶﾁｭｳｶﾞｯｺｳ</t>
  </si>
  <si>
    <t>065232</t>
  </si>
  <si>
    <t>ﾑﾗﾔﾏｼﾘﾂﾊﾔﾏﾁｭｳｶﾞｯｺｳ</t>
  </si>
  <si>
    <t>065233</t>
  </si>
  <si>
    <t>東根一中</t>
  </si>
  <si>
    <t>ﾋｶﾞｼﾈｼﾘﾂﾀﾞｲｲﾁﾁｭｳｶﾞｯｺｳ</t>
  </si>
  <si>
    <t>065234</t>
  </si>
  <si>
    <t>東根二中</t>
    <phoneticPr fontId="2"/>
  </si>
  <si>
    <t>ﾋｶﾞｼﾈｼﾘﾂﾀﾞｲﾆﾁｭｳｶﾞｯｺｳ</t>
  </si>
  <si>
    <t>065236</t>
  </si>
  <si>
    <t>ﾋｶﾞｼﾈｼﾘﾂｼﾞﾝﾏﾁﾁｭｳｶﾞｯｺｳ</t>
  </si>
  <si>
    <t>065237</t>
  </si>
  <si>
    <t>ｵﾊﾞﾅｻﾞﾜｼﾘﾂﾌｸﾊﾗﾁｭｳｶﾞｯｺｳ</t>
  </si>
  <si>
    <t>065238</t>
  </si>
  <si>
    <t>尾花沢中</t>
  </si>
  <si>
    <t>ｵﾊﾞﾅｻﾞﾜｼﾘﾂｵﾊﾞﾅｻﾞﾜﾁｭｳｶﾞｯｺｳ</t>
  </si>
  <si>
    <t>065239</t>
  </si>
  <si>
    <t>ｵﾊﾞﾅｻﾞﾜｼﾘﾂﾀﾏﾉﾁｭｳｶﾞｯｺｳ</t>
  </si>
  <si>
    <t>065241</t>
  </si>
  <si>
    <t>大石田中</t>
  </si>
  <si>
    <t>ｵｵｲｼﾀﾞﾁｮｳﾘﾂｵｵｲｼﾀﾞﾁｭｳｶﾞｯｺｳ</t>
  </si>
  <si>
    <t>065235</t>
  </si>
  <si>
    <t>ﾋｶﾞｼﾈｼﾘﾂｵｵﾄﾐﾁｭｳｶﾞｯｺｳ</t>
  </si>
  <si>
    <t>065242</t>
  </si>
  <si>
    <t>新庄中</t>
  </si>
  <si>
    <t>ｼﾝｼﾞｮｳｼﾘﾂｼﾝｼﾞｮｳﾁｭｳｶﾞｯｺｳ</t>
  </si>
  <si>
    <t>065243</t>
  </si>
  <si>
    <t>ｼﾝｼﾞｮｳｼﾘﾂﾒｲﾘﾝﾁｭｳｶﾞｯｺｳ</t>
  </si>
  <si>
    <t>065244</t>
  </si>
  <si>
    <t>最上中</t>
  </si>
  <si>
    <t>ﾓｶﾞﾐﾁｮｳﾘﾂﾓｶﾞﾐﾁｭｳｶﾞｯｺｳ</t>
  </si>
  <si>
    <t>065246</t>
  </si>
  <si>
    <t>真室川中</t>
  </si>
  <si>
    <t>ﾏﾑﾛｶﾞﾜﾁｮｳﾘﾂﾏﾑﾛｶﾞﾜﾁｭｳｶﾞｯｺｳ</t>
  </si>
  <si>
    <t>065266</t>
  </si>
  <si>
    <t>鶴岡一中</t>
  </si>
  <si>
    <t>ﾂﾙｵｶｼﾘﾂﾂﾙｵｶﾀﾞｲｲﾁﾁｭｳｶﾞｯｺｳ</t>
  </si>
  <si>
    <t>065267</t>
  </si>
  <si>
    <t>鶴岡二中</t>
  </si>
  <si>
    <t>ﾂﾙｵｶｼﾘﾂﾂﾙｵｶﾀﾞｲﾆﾁｭｳｶﾞｯｺｳ</t>
  </si>
  <si>
    <t>065268</t>
  </si>
  <si>
    <t>鶴岡三中</t>
  </si>
  <si>
    <t>ﾂﾙｵｶｼﾘﾂﾂﾙｵｶﾀﾞｲｻﾝﾁｭｳｶﾞｯｺｳ</t>
  </si>
  <si>
    <t>065269</t>
  </si>
  <si>
    <t>鶴岡四中</t>
  </si>
  <si>
    <t>ﾂﾙｵｶｼﾘﾂﾂﾙｵｶﾀﾞｲﾖﾝﾁｭｳｶﾞｯｺｳ</t>
  </si>
  <si>
    <t>065270</t>
  </si>
  <si>
    <t>鶴岡五中</t>
  </si>
  <si>
    <t>ﾂﾙｵｶｼﾘﾂﾂﾙｵｶﾀﾞｲｺﾞﾁｭｳｶﾞｯｺｳ</t>
  </si>
  <si>
    <t>065271</t>
  </si>
  <si>
    <t>ﾂﾙｵｶｼﾘﾂﾄﾖｳﾗﾁｭｳｶﾞｯｺｳ</t>
  </si>
  <si>
    <t>065272</t>
  </si>
  <si>
    <t>ﾂﾙｵｶｼﾘﾂﾌｼﾞｼﾏﾁｭｳｶﾞｯｺｳ</t>
  </si>
  <si>
    <t>065280</t>
  </si>
  <si>
    <t>酒田一中</t>
  </si>
  <si>
    <t>ｻｶﾀｼﾘﾂﾀﾞｲｲﾁﾁｭｳｶﾞｯｺｳ</t>
  </si>
  <si>
    <t>065281</t>
  </si>
  <si>
    <t>酒田二中</t>
  </si>
  <si>
    <t>ｻｶﾀｼﾘﾂﾀﾞｲﾆﾁｭｳｶﾞｯｺｳ</t>
  </si>
  <si>
    <t>065282</t>
  </si>
  <si>
    <t>酒田三中</t>
  </si>
  <si>
    <t>ｻｶﾀｼﾘﾂﾀﾞｲｻﾝﾁｭｳｶﾞｯｺｳ</t>
  </si>
  <si>
    <t>065283</t>
  </si>
  <si>
    <t>酒田四中</t>
  </si>
  <si>
    <t>ｻｶﾀｼﾘﾂﾀﾞｲﾖﾝﾁｭｳｶﾞｯｺｳ</t>
  </si>
  <si>
    <t>065284</t>
  </si>
  <si>
    <t>酒田六中</t>
  </si>
  <si>
    <t>ｻｶﾀｼﾘﾂﾀﾞｲﾛｸﾁｭｳｶﾞｯｺｳ</t>
  </si>
  <si>
    <t>065286</t>
  </si>
  <si>
    <t>ｻｶﾀｼﾘﾂﾁｮｳｶｲﾔﾜﾀﾁｭｳｶﾞｯｺｳ</t>
  </si>
  <si>
    <t>065287</t>
  </si>
  <si>
    <t>ｻｶﾀｼﾘﾂﾄｳﾌﾞﾁｭｳｶﾞｯｺｳ</t>
  </si>
  <si>
    <t>065289</t>
  </si>
  <si>
    <t>遊佐中</t>
  </si>
  <si>
    <t>ﾕｻﾞﾁｮｳﾘﾂﾕｻﾞﾁｭｳｶﾞｯｺｳ</t>
  </si>
  <si>
    <t>065288</t>
  </si>
  <si>
    <t>山形酒田特支中</t>
    <phoneticPr fontId="2"/>
  </si>
  <si>
    <t>ﾔﾏｶﾞﾀｹﾝﾘﾂｻｶﾀﾄｸﾍﾞﾂｼｴﾝｶﾞｯｺｳ</t>
  </si>
  <si>
    <t>065274</t>
  </si>
  <si>
    <t>ﾂﾙｵｶｼﾘﾂｸｼﾋﾞｷﾁｭｳｶﾞｯｺｳ</t>
  </si>
  <si>
    <t>065276</t>
  </si>
  <si>
    <t>ﾂﾙｵｶｼﾘﾂｱﾂﾐﾁｭｳｶﾞｯｺｳ</t>
  </si>
  <si>
    <t>065279</t>
  </si>
  <si>
    <t>ｼｮｳﾅｲﾁｮｳﾘﾂｱﾏﾙﾒﾁｭｳｶﾞｯｺｳ</t>
  </si>
  <si>
    <t>065277</t>
  </si>
  <si>
    <t>三川中</t>
  </si>
  <si>
    <t>ﾐｶﾜﾁｮｳﾘﾂﾐｶﾜﾁｭｳｶﾞｯｺｳ</t>
  </si>
  <si>
    <t>065278</t>
  </si>
  <si>
    <t>ｼｮｳﾅｲﾁｮｳﾘﾂﾀﾁｶﾜﾁｭｳｶﾞｯｺｳ</t>
  </si>
  <si>
    <t>065275</t>
  </si>
  <si>
    <t>ﾂﾙｵｶｼﾘﾂｱｻﾋﾁｭｳｶﾞｯｺｳ</t>
  </si>
  <si>
    <t>ﾔﾏｶﾞﾀｹﾝﾘﾂﾖﾈｻﾞﾜｼﾞｮｼﾀﾝｷﾀﾞｲｶﾞｸ</t>
  </si>
  <si>
    <t>063103</t>
  </si>
  <si>
    <t>山形西高</t>
  </si>
  <si>
    <t>ﾔﾏｶﾞﾀﾆｼｺｳｺｳ</t>
  </si>
  <si>
    <t>063104</t>
  </si>
  <si>
    <t>山形北高</t>
  </si>
  <si>
    <t>ﾔﾏｶﾞﾀｷﾀｺｳｺｳ</t>
  </si>
  <si>
    <t>063140</t>
  </si>
  <si>
    <t>鶴岡北高</t>
  </si>
  <si>
    <t>ﾂﾙｵｶｷﾀｺｳｺｳ</t>
  </si>
  <si>
    <t>065264</t>
  </si>
  <si>
    <t>065208</t>
  </si>
  <si>
    <t>山形九中</t>
  </si>
  <si>
    <t>ﾔﾏｶﾞﾀｼﾘﾂﾀﾞｲｸﾁｭｳｶﾞｯｺｳ</t>
  </si>
  <si>
    <t>065211</t>
  </si>
  <si>
    <t>ﾔﾏｶﾞﾀｼﾘﾂﾀｶﾀﾞﾃﾁｭｳｶﾞｯｺｳ</t>
  </si>
  <si>
    <t>065216</t>
  </si>
  <si>
    <t>山形聾中</t>
  </si>
  <si>
    <t>065229</t>
  </si>
  <si>
    <t>西川中</t>
  </si>
  <si>
    <t>ﾆｼｶﾜﾁｮｳﾘﾂﾆｼｶﾜﾁｭｳｶﾞｯｺｳ</t>
  </si>
  <si>
    <t>065240</t>
  </si>
  <si>
    <t>065245</t>
  </si>
  <si>
    <t>舟形中</t>
  </si>
  <si>
    <t>ﾌﾅｶﾞﾀﾁｮｳﾘﾂﾌﾅｶﾞﾀﾁｭｳｶﾞｯｺｳ</t>
  </si>
  <si>
    <t>065285</t>
  </si>
  <si>
    <t>ｻｶﾀｼﾘﾂﾄﾋﾞｼﾏﾁｭｳｶﾞｯｺｳ</t>
  </si>
  <si>
    <t>065273</t>
  </si>
  <si>
    <t>ﾂﾙｵｶｼﾘﾂﾊｸﾞﾛﾁｭｳｶﾞｯｺｳ</t>
  </si>
  <si>
    <t>KC</t>
    <phoneticPr fontId="1"/>
  </si>
  <si>
    <t>申込み所属</t>
    <rPh sb="0" eb="2">
      <t>モウシコ</t>
    </rPh>
    <rPh sb="3" eb="5">
      <t>ショゾク</t>
    </rPh>
    <phoneticPr fontId="1"/>
  </si>
  <si>
    <t>所属略称</t>
    <rPh sb="0" eb="2">
      <t>ショゾク</t>
    </rPh>
    <rPh sb="2" eb="4">
      <t>リャクショウ</t>
    </rPh>
    <phoneticPr fontId="1"/>
  </si>
  <si>
    <t>MC</t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</si>
  <si>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</si>
  <si>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</si>
  <si>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</si>
  <si>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</si>
  <si>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秒</t>
  </si>
  <si>
    <t>分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</si>
  <si>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</si>
  <si>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</si>
  <si>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</si>
  <si>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</si>
  <si>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</si>
  <si>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</si>
  <si>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</si>
  <si>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</si>
  <si>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</si>
  <si>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</si>
  <si>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</si>
  <si>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</si>
  <si>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</si>
  <si>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</si>
  <si>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</si>
  <si>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</si>
  <si>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</si>
  <si>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種目</t>
    <rPh sb="0" eb="2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</si>
  <si>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</si>
  <si>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</si>
  <si>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</si>
  <si>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</si>
  <si>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code</t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</si>
  <si>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</si>
  <si>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</si>
  <si>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</si>
  <si>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</si>
  <si>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</si>
  <si>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</si>
  <si>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</si>
  <si>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</si>
  <si>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</si>
  <si>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</si>
  <si>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</si>
  <si>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</si>
  <si>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</si>
  <si>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</si>
  <si>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</si>
  <si>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</si>
  <si>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北海道</t>
  </si>
  <si>
    <t>神奈川</t>
  </si>
  <si>
    <t>和歌山</t>
  </si>
  <si>
    <t>鹿児島</t>
  </si>
  <si>
    <t>01</t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</si>
  <si>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</si>
  <si>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</si>
  <si>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</si>
  <si>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</si>
  <si>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</si>
  <si>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</si>
  <si>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</si>
  <si>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</si>
  <si>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</si>
  <si>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</si>
  <si>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</si>
  <si>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</si>
  <si>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</si>
  <si>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</si>
  <si>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</si>
  <si>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</si>
  <si>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</si>
  <si>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</si>
  <si>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</si>
  <si>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</si>
  <si>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</si>
  <si>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</si>
  <si>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</si>
  <si>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</si>
  <si>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</si>
  <si>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</si>
  <si>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</si>
  <si>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</si>
  <si>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</si>
  <si>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</si>
  <si>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</si>
  <si>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</si>
  <si>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</si>
  <si>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</si>
  <si>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</si>
  <si>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</si>
  <si>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</si>
  <si>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</si>
  <si>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</si>
  <si>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</si>
  <si>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</si>
  <si>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</si>
  <si>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</si>
  <si>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</si>
  <si>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</si>
  <si>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</si>
  <si>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</si>
  <si>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ＮＤソフト</t>
    <phoneticPr fontId="1"/>
  </si>
  <si>
    <t>山形ﾐｰﾄﾗﾝﾄﾞ</t>
    <rPh sb="0" eb="2">
      <t>ヤマガタ</t>
    </rPh>
    <phoneticPr fontId="1"/>
  </si>
  <si>
    <t>ﾔﾏｶﾞﾀﾐｰﾄﾗﾝﾄﾞ</t>
    <phoneticPr fontId="1"/>
  </si>
  <si>
    <t>ｴﾇﾃﾞｰｿﾌﾄｳｴｱ</t>
    <phoneticPr fontId="1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</si>
  <si>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</si>
  <si>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</si>
  <si>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</si>
  <si>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</si>
  <si>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</si>
  <si>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</si>
  <si>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</si>
  <si>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</si>
  <si>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</si>
  <si>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</si>
  <si>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</si>
  <si>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</si>
  <si>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</si>
  <si>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</si>
  <si>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</si>
  <si>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</si>
  <si>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</si>
  <si>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</si>
  <si>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</si>
  <si>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</si>
  <si>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</si>
  <si>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</si>
  <si>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</si>
  <si>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</si>
  <si>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</si>
  <si>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</si>
  <si>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</si>
  <si>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</si>
  <si>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</si>
  <si>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</si>
  <si>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</si>
  <si>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</si>
  <si>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</si>
  <si>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</si>
  <si>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</si>
  <si>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</si>
  <si>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</si>
  <si>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</si>
  <si>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</si>
  <si>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</si>
  <si>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</si>
  <si>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</si>
  <si>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</si>
  <si>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</si>
  <si>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</si>
  <si>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</si>
  <si>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</si>
  <si>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</si>
  <si>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</si>
  <si>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</si>
  <si>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</si>
  <si>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</si>
  <si>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</si>
  <si>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</si>
  <si>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</si>
  <si>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</si>
  <si>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</si>
  <si>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ﾄｳﾎｸﾀﾞｲｶﾞｸ</t>
  </si>
  <si>
    <t>ﾐﾔｷﾞｷｮｳｲｸﾀﾞｲｶﾞｸ</t>
  </si>
  <si>
    <t>ｱｷﾀﾀﾞｲｶﾞｸ</t>
  </si>
  <si>
    <t>ﾌｸｼﾏﾀﾞｲｶﾞｸ</t>
  </si>
  <si>
    <t>ｲﾊﾞﾗｷﾀﾞｲｶﾞｸ</t>
  </si>
  <si>
    <t>ﾂｸﾊﾞﾀﾞｲｶﾞｸ</t>
  </si>
  <si>
    <t>ﾁﾊﾞﾀﾞｲｶﾞｸ</t>
  </si>
  <si>
    <t>ﾄｳｷｮｳﾀﾞｲｶﾞｸ</t>
  </si>
  <si>
    <t>ﾄｳｷｮｳｶﾞｲｺｸｺﾞﾀﾞｲｶﾞｸ</t>
  </si>
  <si>
    <t>ﾄｳｷｮｳｶﾞｸｹﾞｲﾀﾞｲｶﾞｸ</t>
  </si>
  <si>
    <t>ﾋﾄﾂﾊﾞｼﾀﾞｲｶﾞｸ</t>
  </si>
  <si>
    <t>ﾖｺﾊﾏｺｸﾘﾂﾀﾞｲｶﾞｸ</t>
  </si>
  <si>
    <t>ﾆｲｶﾞﾀﾀﾞｲｶﾞｸ</t>
  </si>
  <si>
    <t>ｼﾝｼｭｳﾀﾞｲｶﾞｸ</t>
  </si>
  <si>
    <t>ｼﾞｮｳｴﾂｷｮｳｲｸﾀﾞｲｶﾞｸ</t>
  </si>
  <si>
    <t>ﾀｶｻｷｹｲｻﾞｲﾀﾞｲｶﾞｸ</t>
  </si>
  <si>
    <t>ｸｼﾛｺｳﾘﾂﾀﾞｲｶﾞｸ</t>
  </si>
  <si>
    <t>ｾﾝﾀﾞｲﾀﾞｲｶﾞｸ</t>
  </si>
  <si>
    <t>ﾄｳﾎｸｶﾞｸｲﾝﾀﾞｲｶﾞｸ</t>
  </si>
  <si>
    <t>ﾄｳﾎｸﾌｸｼﾀﾞｲｶﾞｸ</t>
  </si>
  <si>
    <t>ﾘｭｳﾂｳｹｲｻﾞｲﾀﾞｲｶﾞｸ</t>
  </si>
  <si>
    <t>ﾄｳｷｮｳｺｸｻｲﾀﾞｲｶﾞｸ</t>
  </si>
  <si>
    <t>ｼﾞｮｳｻｲﾀﾞｲｶﾞｸ</t>
  </si>
  <si>
    <t>ﾁｭｳｵｳｶﾞｸｲﾝﾀﾞｲｶﾞｸ</t>
  </si>
  <si>
    <t>ｱｵﾔﾏｶﾞｸｲﾝﾀﾞｲｶﾞｸ</t>
  </si>
  <si>
    <t>ｱｼﾞｱﾀﾞｲｶﾞｸ</t>
  </si>
  <si>
    <t>ｵｳﾋﾞﾘﾝﾀﾞｲｶﾞｸ</t>
  </si>
  <si>
    <t>ｺｸｶﾞｸｲﾝﾀﾞｲｶﾞｸ</t>
  </si>
  <si>
    <t>ｺｸｼｶﾝﾀﾞｲｶﾞｸ</t>
  </si>
  <si>
    <t>ｼﾞｭﾝﾃﾝﾄﾞｳﾀﾞｲｶﾞｸ</t>
  </si>
  <si>
    <t>ｿｳｶﾀﾞｲｶﾞｸ</t>
  </si>
  <si>
    <t>ﾀﾞｲﾄｳﾌﾞﾝｶﾀﾞｲｶﾞｸ</t>
  </si>
  <si>
    <t>ﾀｸｼｮｸﾀﾞｲｶﾞｸ</t>
  </si>
  <si>
    <t>ﾀﾏｶﾞﾜﾀﾞｲｶﾞｸ</t>
  </si>
  <si>
    <t>ﾁｭｳｵｳﾀﾞｲｶﾞｸ</t>
  </si>
  <si>
    <t>ﾃｲｷｮｳﾀﾞｲｶﾞｸ</t>
  </si>
  <si>
    <t>ﾄｳｶｲﾀﾞｲｶﾞｸ</t>
  </si>
  <si>
    <t>ﾄｳｷｮｳｹｲｻﾞｲﾀﾞｲｶﾞｸ</t>
  </si>
  <si>
    <t>ﾄｳｷｮｳｼﾞｮｼﾀｲｲｸﾀﾞｲｶﾞｸ</t>
  </si>
  <si>
    <t>ﾄｳｷｮｳﾉｳｷﾞｮｳﾀﾞｲｶﾞｸ</t>
  </si>
  <si>
    <t>ﾄｳｷｮｳﾔｯｶﾀﾞｲｶﾞｸ</t>
  </si>
  <si>
    <t>ﾄｳﾖｳﾀﾞｲｶﾞｸ</t>
  </si>
  <si>
    <t>ﾆﾎﾝﾀﾞｲｶﾞｸ</t>
  </si>
  <si>
    <t>ﾆｯﾎﾟﾝﾀｲｲｸﾀﾞｲｶﾞｸ</t>
  </si>
  <si>
    <t>ﾎｳｾｲﾀﾞｲｶﾞｸ</t>
  </si>
  <si>
    <t>ﾒｲｼﾞﾀﾞｲｶﾞｸ</t>
  </si>
  <si>
    <t>ﾘｯｷｮｳﾀﾞｲｶﾞｸ</t>
  </si>
  <si>
    <t>ﾜｾﾀﾞﾀﾞｲｶﾞｸ</t>
  </si>
  <si>
    <t>ｶﾅｻﾞﾜｺｳｷﾞｮｳﾀﾞｲｶﾞｸ</t>
  </si>
  <si>
    <t>ﾔﾏﾅｼｶﾞｸｲﾝﾀﾞｲｶﾞｸ</t>
  </si>
  <si>
    <t>ﾁｭｳｷｮｳﾀﾞｲｶﾞｸ</t>
  </si>
  <si>
    <t>ｺｸｻｲﾌﾞﾄﾞｳﾀﾞｲｶﾞｸ</t>
  </si>
  <si>
    <t>ﾊｸｵｳﾀﾞｲｶﾞｸ</t>
  </si>
  <si>
    <t>ｽﾙｶﾞﾀﾞｲﾀﾞｲｶﾞｸ</t>
  </si>
  <si>
    <t>ﾍｲｾｲｺｸｻｲﾀﾞｲｶﾞｸ</t>
  </si>
  <si>
    <t>ｼｮｳｲﾝﾀﾞｲｶﾞｸ</t>
  </si>
  <si>
    <t>ﾆｲｶﾞﾀｲﾘｮｳﾌｸｼﾀﾞｲｶﾞｸ</t>
  </si>
  <si>
    <t>ﾑｻｼﾉｶﾞｸｲﾝﾀﾞｲｶﾞｸ</t>
  </si>
  <si>
    <t>ﾔﾏｶﾞﾀｹﾝﾘﾂﾖﾈｻﾞﾜｴｲﾖｳﾀﾞｲｶﾞｸ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</si>
  <si>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</si>
  <si>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</si>
  <si>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宮城教育大</t>
    <rPh sb="2" eb="4">
      <t>キョウイク</t>
    </rPh>
    <phoneticPr fontId="1"/>
  </si>
  <si>
    <t>白鴎大</t>
    <rPh sb="0" eb="2">
      <t>ハクオウ</t>
    </rPh>
    <rPh sb="2" eb="3">
      <t>ダイ</t>
    </rPh>
    <phoneticPr fontId="1"/>
  </si>
  <si>
    <t>494006</t>
    <phoneticPr fontId="1"/>
  </si>
  <si>
    <t>494007</t>
    <phoneticPr fontId="1"/>
  </si>
  <si>
    <t>東桜学館高</t>
    <rPh sb="0" eb="2">
      <t>ヒガシサクラ</t>
    </rPh>
    <rPh sb="2" eb="4">
      <t>ガッカン</t>
    </rPh>
    <rPh sb="4" eb="5">
      <t>ダカ</t>
    </rPh>
    <phoneticPr fontId="1"/>
  </si>
  <si>
    <t>ﾄｳｵｳｶﾞｯｶﾝｺｳｺｳ</t>
    <phoneticPr fontId="1"/>
  </si>
  <si>
    <t>谷地高</t>
    <phoneticPr fontId="1"/>
  </si>
  <si>
    <t>ﾔﾏｶﾞﾀﾛｳｶﾞｯｺｳ</t>
    <phoneticPr fontId="1"/>
  </si>
  <si>
    <t>神室高真室川</t>
    <rPh sb="0" eb="2">
      <t>カムロ</t>
    </rPh>
    <rPh sb="2" eb="3">
      <t>コウ</t>
    </rPh>
    <phoneticPr fontId="1"/>
  </si>
  <si>
    <t>ｼﾝｼﾞｮｳｶﾑﾛｻﾝｷﾞｮｳｺｳｺｳﾏﾑﾛｶﾞﾜｺｳ</t>
    <phoneticPr fontId="1"/>
  </si>
  <si>
    <t>063134</t>
    <phoneticPr fontId="1"/>
  </si>
  <si>
    <t>063108</t>
    <phoneticPr fontId="1"/>
  </si>
  <si>
    <t>063119</t>
    <phoneticPr fontId="1"/>
  </si>
  <si>
    <t>063142</t>
    <phoneticPr fontId="1"/>
  </si>
  <si>
    <t>金井中</t>
  </si>
  <si>
    <t>高楯中</t>
  </si>
  <si>
    <t>山寺中</t>
  </si>
  <si>
    <t>蔵王一中</t>
  </si>
  <si>
    <t>蔵王二中</t>
  </si>
  <si>
    <t>ﾔﾏｶﾞﾀｹﾝﾘﾂﾔﾏｶﾞﾀﾛｳｶﾞｯｺｳ</t>
    <phoneticPr fontId="1"/>
  </si>
  <si>
    <t>宮川中</t>
    <phoneticPr fontId="1"/>
  </si>
  <si>
    <t>天童一中</t>
    <rPh sb="2" eb="3">
      <t>イチ</t>
    </rPh>
    <phoneticPr fontId="1"/>
  </si>
  <si>
    <t>ﾃﾝﾄﾞｳｼﾘﾂﾀﾞｲｲﾁﾁｭｳｶﾞｯｺｳ</t>
    <phoneticPr fontId="1"/>
  </si>
  <si>
    <t>陵東中</t>
  </si>
  <si>
    <t>陵南中</t>
  </si>
  <si>
    <t>陵西中</t>
  </si>
  <si>
    <t>楯岡中</t>
  </si>
  <si>
    <t>葉山中</t>
  </si>
  <si>
    <t>大富中</t>
  </si>
  <si>
    <t>神町中</t>
  </si>
  <si>
    <t>福原中</t>
    <phoneticPr fontId="1"/>
  </si>
  <si>
    <t>玉野中</t>
    <phoneticPr fontId="1"/>
  </si>
  <si>
    <t>明倫中</t>
    <rPh sb="0" eb="2">
      <t>メイリン</t>
    </rPh>
    <phoneticPr fontId="2"/>
  </si>
  <si>
    <t>南原中</t>
    <phoneticPr fontId="1"/>
  </si>
  <si>
    <t>赤湯中</t>
    <phoneticPr fontId="1"/>
  </si>
  <si>
    <t>宮内中</t>
    <phoneticPr fontId="1"/>
  </si>
  <si>
    <t>叶水中</t>
    <phoneticPr fontId="1"/>
  </si>
  <si>
    <t>白鷹中</t>
    <phoneticPr fontId="1"/>
  </si>
  <si>
    <t>ｼﾗﾀｶﾁｮｳﾘﾂｼﾗﾀｶﾁｭｳｶﾞｯｺｳ</t>
    <phoneticPr fontId="1"/>
  </si>
  <si>
    <t>豊浦中</t>
  </si>
  <si>
    <t>藤島中</t>
  </si>
  <si>
    <t>羽黒中</t>
  </si>
  <si>
    <t>櫛引中</t>
  </si>
  <si>
    <t>朝日中</t>
    <phoneticPr fontId="2"/>
  </si>
  <si>
    <t>温海中</t>
  </si>
  <si>
    <t>立川中</t>
  </si>
  <si>
    <t>余目中</t>
  </si>
  <si>
    <t>飛島中</t>
    <phoneticPr fontId="1"/>
  </si>
  <si>
    <t>鳥海八幡中</t>
    <phoneticPr fontId="1"/>
  </si>
  <si>
    <t>山形八中</t>
    <rPh sb="0" eb="2">
      <t>ヤマガタ</t>
    </rPh>
    <rPh sb="2" eb="3">
      <t>ハチ</t>
    </rPh>
    <rPh sb="3" eb="4">
      <t>チュウ</t>
    </rPh>
    <phoneticPr fontId="1"/>
  </si>
  <si>
    <t>ﾔﾏｶﾞﾀｼﾘﾂﾀﾞｲﾊﾁﾁｭｳｶﾞｯｺｳ</t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</si>
  <si>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</si>
  <si>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ﾔﾏﾉﾍﾞﾁｮｳﾘﾂｻｸﾔｻﾞﾜﾁｭｳｶﾞｯｺｳ</t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</si>
  <si>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</si>
  <si>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ｱｻﾋﾁｮｳﾘﾂｱｻﾋﾁｭｳｶﾞｯｺｳ</t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</si>
  <si>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</si>
  <si>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ﾋｶﾞｼﾈｼﾘﾂﾀﾞｲｻﾝﾁｭｳｶﾞｯｺｳ</t>
    <phoneticPr fontId="1"/>
  </si>
  <si>
    <t>日新中</t>
    <rPh sb="2" eb="3">
      <t>チュウ</t>
    </rPh>
    <phoneticPr fontId="1"/>
  </si>
  <si>
    <t>萩野中</t>
    <rPh sb="2" eb="3">
      <t>チュウ</t>
    </rPh>
    <phoneticPr fontId="1"/>
  </si>
  <si>
    <t>八向中</t>
    <rPh sb="2" eb="3">
      <t>チュウ</t>
    </rPh>
    <phoneticPr fontId="1"/>
  </si>
  <si>
    <t>ｼﾝｼﾞｮｳｼﾘﾂﾆｯｼﾝﾁｭｳｶﾞｯｺｳ</t>
    <phoneticPr fontId="1"/>
  </si>
  <si>
    <t>ｼﾝｼﾞｮｳｼﾘﾂﾊｷﾞﾉﾁｭｳｶﾞｯｺｳ</t>
    <phoneticPr fontId="1"/>
  </si>
  <si>
    <t>ｼﾝｼﾞｮｳｼﾘﾂﾔﾑｷﾁｭｳｶﾞｯｺｳ</t>
    <phoneticPr fontId="1"/>
  </si>
  <si>
    <t>金山中</t>
    <rPh sb="0" eb="2">
      <t>カネヤマ</t>
    </rPh>
    <rPh sb="2" eb="3">
      <t>チュウ</t>
    </rPh>
    <phoneticPr fontId="1"/>
  </si>
  <si>
    <t>ｶﾈﾔﾏﾁｮｳﾘﾂｶﾈﾔﾏﾁｭｳｶﾞｯｺｳ</t>
    <phoneticPr fontId="1"/>
  </si>
  <si>
    <t>大蔵中</t>
    <rPh sb="0" eb="2">
      <t>オオクラ</t>
    </rPh>
    <rPh sb="2" eb="3">
      <t>チュウ</t>
    </rPh>
    <phoneticPr fontId="1"/>
  </si>
  <si>
    <t>ｵｵｸﾗｿﾝﾘﾂｵｵｸﾗﾁｭｳｶﾞｯｺｳ</t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</si>
  <si>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</si>
  <si>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</si>
  <si>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ｻｹｶﾜｿﾝﾘﾂｻｹｶﾜﾁｭｳｶﾞｯｺｳ</t>
    <phoneticPr fontId="1"/>
  </si>
  <si>
    <t>ﾄｻﾞﾜｿﾝﾘﾂﾄｻﾞﾜﾁｭｳｶﾞｯｺｳ</t>
    <phoneticPr fontId="1"/>
  </si>
  <si>
    <t>米沢七中</t>
    <rPh sb="0" eb="2">
      <t>ヨネザワ</t>
    </rPh>
    <rPh sb="2" eb="3">
      <t>ナナ</t>
    </rPh>
    <rPh sb="3" eb="4">
      <t>チュウ</t>
    </rPh>
    <phoneticPr fontId="2"/>
  </si>
  <si>
    <t>ﾖﾈｻﾞﾜｼﾘﾂﾀﾞｲｼﾁﾁｭｳｶﾞｯｺｳ</t>
    <phoneticPr fontId="1"/>
  </si>
  <si>
    <t>沖郷中</t>
    <rPh sb="0" eb="1">
      <t>オキ</t>
    </rPh>
    <rPh sb="1" eb="2">
      <t>ゴウ</t>
    </rPh>
    <rPh sb="2" eb="3">
      <t>チュウ</t>
    </rPh>
    <phoneticPr fontId="1"/>
  </si>
  <si>
    <t>ﾅﾝﾖｳｼﾘﾂｵｷｺﾞｳﾁｭｳｶﾞｯｺｳ</t>
    <phoneticPr fontId="1"/>
  </si>
  <si>
    <t>東部中</t>
    <phoneticPr fontId="1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</si>
  <si>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</si>
  <si>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</si>
  <si>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</si>
  <si>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</si>
  <si>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</si>
  <si>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</si>
  <si>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</si>
  <si>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</si>
  <si>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</si>
  <si>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</si>
  <si>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</si>
  <si>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高畠中</t>
    <phoneticPr fontId="1"/>
  </si>
  <si>
    <t>ﾀｶﾊﾀﾁｮｳﾘﾂﾀｶﾊﾀﾁｭｳｶﾞｯｺｳ</t>
    <phoneticPr fontId="1"/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</si>
  <si>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</si>
  <si>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1"/>
  </si>
  <si>
    <t>チーム名</t>
    <rPh sb="3" eb="4">
      <t>メイ</t>
    </rPh>
    <phoneticPr fontId="8"/>
  </si>
  <si>
    <t>Ａ</t>
    <phoneticPr fontId="8"/>
  </si>
  <si>
    <t>Ｂ</t>
    <phoneticPr fontId="8"/>
  </si>
  <si>
    <t>Ｃ</t>
    <phoneticPr fontId="8"/>
  </si>
  <si>
    <t>Ｄ</t>
    <phoneticPr fontId="8"/>
  </si>
  <si>
    <t>Ｅ</t>
    <phoneticPr fontId="8"/>
  </si>
  <si>
    <t>メンバー</t>
    <phoneticPr fontId="8"/>
  </si>
  <si>
    <t>氏名(漢字・ほか)</t>
    <rPh sb="0" eb="2">
      <t>シメイ</t>
    </rPh>
    <rPh sb="3" eb="5">
      <t>カンジ</t>
    </rPh>
    <phoneticPr fontId="1"/>
  </si>
  <si>
    <t>氏名(ﾌﾘｶﾞﾅ)</t>
    <rPh sb="0" eb="2">
      <t>シメイ</t>
    </rPh>
    <phoneticPr fontId="1"/>
  </si>
  <si>
    <t>所属電話番号</t>
    <phoneticPr fontId="8"/>
  </si>
  <si>
    <t>問合先電話番号
(携帯電話等)</t>
    <rPh sb="9" eb="11">
      <t>ケイタイ</t>
    </rPh>
    <rPh sb="11" eb="13">
      <t>デンワ</t>
    </rPh>
    <rPh sb="13" eb="14">
      <t>トウ</t>
    </rPh>
    <phoneticPr fontId="8"/>
  </si>
  <si>
    <t>印</t>
    <rPh sb="0" eb="1">
      <t>イン</t>
    </rPh>
    <phoneticPr fontId="8"/>
  </si>
  <si>
    <t>校長</t>
    <rPh sb="0" eb="2">
      <t>コウチョウ</t>
    </rPh>
    <phoneticPr fontId="8"/>
  </si>
  <si>
    <t>第５３回山形県通信陸上競技大会　参加申込書（リレー種目）</t>
    <rPh sb="0" eb="1">
      <t>ダイ</t>
    </rPh>
    <rPh sb="3" eb="4">
      <t>カイ</t>
    </rPh>
    <rPh sb="4" eb="7">
      <t>ヤマガタケン</t>
    </rPh>
    <rPh sb="7" eb="9">
      <t>ツウシン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21">
      <t>モウシコミショ</t>
    </rPh>
    <rPh sb="25" eb="27">
      <t>シュモク</t>
    </rPh>
    <phoneticPr fontId="1"/>
  </si>
  <si>
    <t>DB</t>
  </si>
  <si>
    <t>所属</t>
    <rPh sb="0" eb="2">
      <t>ショゾク</t>
    </rPh>
    <phoneticPr fontId="8"/>
  </si>
  <si>
    <t>氏名加工</t>
    <rPh sb="0" eb="2">
      <t>シメイ</t>
    </rPh>
    <rPh sb="2" eb="4">
      <t>カコウ</t>
    </rPh>
    <phoneticPr fontId="8"/>
  </si>
  <si>
    <t>参　加　料　納　入　書</t>
  </si>
  <si>
    <t>参加料</t>
  </si>
  <si>
    <t>円</t>
  </si>
  <si>
    <t>×</t>
  </si>
  <si>
    <t>種目</t>
  </si>
  <si>
    <t>合計</t>
  </si>
  <si>
    <t>を送金いたします。</t>
  </si>
  <si>
    <t>送金者</t>
  </si>
  <si>
    <t>責　任　者　名</t>
  </si>
  <si>
    <t>参　加　料　受　領　書</t>
  </si>
  <si>
    <t>様</t>
  </si>
  <si>
    <t>申込責任者名　　</t>
  </si>
  <si>
    <t>金</t>
    <rPh sb="0" eb="1">
      <t>キン</t>
    </rPh>
    <phoneticPr fontId="1"/>
  </si>
  <si>
    <t>円也</t>
    <phoneticPr fontId="1"/>
  </si>
  <si>
    <t>印</t>
  </si>
  <si>
    <t>SX</t>
    <phoneticPr fontId="1"/>
  </si>
  <si>
    <t>SX</t>
    <phoneticPr fontId="8"/>
  </si>
  <si>
    <t>TM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</si>
  <si>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</si>
  <si>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</si>
  <si>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</si>
  <si>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</si>
  <si>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</si>
  <si>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</si>
  <si>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受取人</t>
    <rPh sb="0" eb="3">
      <t>ウケトリニン</t>
    </rPh>
    <phoneticPr fontId="1"/>
  </si>
  <si>
    <t>参考記録</t>
    <rPh sb="0" eb="2">
      <t>サンコウ</t>
    </rPh>
    <rPh sb="2" eb="4">
      <t>キロク</t>
    </rPh>
    <phoneticPr fontId="1"/>
  </si>
  <si>
    <t>60150</t>
  </si>
  <si>
    <t>所属名</t>
    <phoneticPr fontId="10"/>
  </si>
  <si>
    <t>所属名</t>
    <phoneticPr fontId="10"/>
  </si>
  <si>
    <t>第47回 田川地区陸上競技選手権大会　参加申込書（小学混合リレー）</t>
    <rPh sb="0" eb="1">
      <t>ダイ</t>
    </rPh>
    <rPh sb="3" eb="4">
      <t>カイ</t>
    </rPh>
    <rPh sb="5" eb="7">
      <t>タガワ</t>
    </rPh>
    <rPh sb="7" eb="9">
      <t>チク</t>
    </rPh>
    <rPh sb="9" eb="11">
      <t>リクジョウ</t>
    </rPh>
    <rPh sb="11" eb="13">
      <t>キョウギ</t>
    </rPh>
    <rPh sb="13" eb="16">
      <t>センシュケン</t>
    </rPh>
    <rPh sb="16" eb="18">
      <t>タイカイ</t>
    </rPh>
    <rPh sb="19" eb="21">
      <t>サンカ</t>
    </rPh>
    <rPh sb="21" eb="24">
      <t>モウシコミショ</t>
    </rPh>
    <rPh sb="25" eb="27">
      <t>ショウガク</t>
    </rPh>
    <rPh sb="27" eb="29">
      <t>コンゴウ</t>
    </rPh>
    <phoneticPr fontId="1"/>
  </si>
  <si>
    <t>小学混合４×１００ｍ</t>
    <rPh sb="0" eb="2">
      <t>ショウガク</t>
    </rPh>
    <rPh sb="2" eb="4">
      <t>コンゴウ</t>
    </rPh>
    <phoneticPr fontId="8"/>
  </si>
  <si>
    <t>性別</t>
    <rPh sb="0" eb="2">
      <t>セイベツ</t>
    </rPh>
    <phoneticPr fontId="8"/>
  </si>
  <si>
    <t>j 400mR</t>
    <phoneticPr fontId="1"/>
  </si>
  <si>
    <t>令和元年　　月　　日</t>
    <rPh sb="0" eb="1">
      <t>レイ</t>
    </rPh>
    <rPh sb="1" eb="2">
      <t>ワ</t>
    </rPh>
    <rPh sb="2" eb="3">
      <t>モト</t>
    </rPh>
    <rPh sb="3" eb="4">
      <t>トシ</t>
    </rPh>
    <phoneticPr fontId="1"/>
  </si>
  <si>
    <t>第47回 田川地区陸上競技選手権大会の</t>
    <rPh sb="5" eb="7">
      <t>タガワ</t>
    </rPh>
    <rPh sb="7" eb="9">
      <t>チク</t>
    </rPh>
    <rPh sb="9" eb="11">
      <t>リクジョウ</t>
    </rPh>
    <rPh sb="11" eb="13">
      <t>キョウギ</t>
    </rPh>
    <rPh sb="13" eb="16">
      <t>センシュケン</t>
    </rPh>
    <rPh sb="16" eb="18">
      <t>タイカイ</t>
    </rPh>
    <phoneticPr fontId="1"/>
  </si>
  <si>
    <t>混合リレー</t>
    <rPh sb="0" eb="2">
      <t>コンゴウ</t>
    </rPh>
    <phoneticPr fontId="10"/>
  </si>
  <si>
    <t>鶴岡市陸上競技協会　会長　佐藤　伸一</t>
    <rPh sb="0" eb="3">
      <t>ツルオカシ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5">
      <t>サトウ</t>
    </rPh>
    <rPh sb="16" eb="18">
      <t>シンイチ</t>
    </rPh>
    <phoneticPr fontId="1"/>
  </si>
  <si>
    <t>令和元年　　月　　日</t>
    <rPh sb="0" eb="2">
      <t>レイワ</t>
    </rPh>
    <rPh sb="2" eb="3">
      <t>モト</t>
    </rPh>
    <rPh sb="3" eb="4">
      <t>トシ</t>
    </rPh>
    <phoneticPr fontId="1"/>
  </si>
  <si>
    <t>ただし、第47回 田川地区陸上競技選手権大会の</t>
    <rPh sb="9" eb="11">
      <t>タガワ</t>
    </rPh>
    <rPh sb="11" eb="13">
      <t>チク</t>
    </rPh>
    <rPh sb="13" eb="15">
      <t>リクジョウ</t>
    </rPh>
    <rPh sb="15" eb="17">
      <t>キョウギ</t>
    </rPh>
    <rPh sb="17" eb="20">
      <t>センシュケン</t>
    </rPh>
    <phoneticPr fontId="1"/>
  </si>
  <si>
    <t>小学男女混合リレー参加料として、上記金額を受領いたしました。</t>
    <rPh sb="0" eb="2">
      <t>ショウガク</t>
    </rPh>
    <rPh sb="2" eb="4">
      <t>ダンジョ</t>
    </rPh>
    <rPh sb="4" eb="6">
      <t>コンゴウ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</si>
</sst>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228">
    <xf numFmtId="0" fontId="0" fillId="0" borderId="0" xfId="0">
      <alignment vertical="center"/>
    </xf>
    <xf numFmtId="0" fontId="17" fillId="0" borderId="0" xfId="1">
      <alignment vertical="center"/>
    </xf>
    <xf numFmtId="49" fontId="17" fillId="0" borderId="0" xfId="1" applyNumberFormat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Protection="1">
      <alignment vertical="center"/>
    </xf>
    <xf numFmtId="0" fontId="17" fillId="0" borderId="0" xfId="0" applyFont="1">
      <alignment vertical="center"/>
    </xf>
    <xf numFmtId="49" fontId="17" fillId="0" borderId="0" xfId="0" applyNumberFormat="1" applyFont="1">
      <alignment vertical="center"/>
    </xf>
    <xf numFmtId="0" fontId="17" fillId="2" borderId="0" xfId="0" applyFont="1" applyFill="1">
      <alignment vertical="center"/>
    </xf>
    <xf numFmtId="0" fontId="18" fillId="3" borderId="2" xfId="0" applyFont="1" applyFill="1" applyBorder="1" applyAlignment="1" applyProtection="1">
      <alignment horizontal="center" vertical="center" shrinkToFit="1"/>
      <protection locked="0"/>
    </xf>
    <xf numFmtId="0" fontId="18" fillId="3" borderId="3" xfId="0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49" fontId="16" fillId="0" borderId="0" xfId="0" applyNumberFormat="1" applyFont="1">
      <alignment vertical="center"/>
    </xf>
    <xf numFmtId="0" fontId="17" fillId="0" borderId="0" xfId="0" applyNumberFormat="1" applyFont="1">
      <alignment vertical="center"/>
    </xf>
    <xf numFmtId="0" fontId="0" fillId="0" borderId="0" xfId="0" applyFill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shrinkToFit="1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vertical="center" shrinkToFit="1"/>
    </xf>
    <xf numFmtId="0" fontId="18" fillId="0" borderId="0" xfId="0" quotePrefix="1" applyFont="1" applyFill="1" applyProtection="1">
      <alignment vertical="center"/>
    </xf>
    <xf numFmtId="0" fontId="18" fillId="2" borderId="0" xfId="0" applyFont="1" applyFill="1" applyAlignment="1" applyProtection="1">
      <alignment vertical="center" shrinkToFit="1"/>
    </xf>
    <xf numFmtId="0" fontId="18" fillId="2" borderId="0" xfId="0" applyFont="1" applyFill="1" applyAlignment="1" applyProtection="1">
      <alignment horizontal="left" vertical="center"/>
    </xf>
    <xf numFmtId="0" fontId="16" fillId="0" borderId="0" xfId="0" applyNumberFormat="1" applyFont="1">
      <alignment vertical="center"/>
    </xf>
    <xf numFmtId="0" fontId="19" fillId="3" borderId="7" xfId="0" applyFont="1" applyFill="1" applyBorder="1" applyAlignment="1" applyProtection="1">
      <alignment horizontal="center" vertical="center" shrinkToFit="1"/>
      <protection locked="0"/>
    </xf>
    <xf numFmtId="0" fontId="19" fillId="3" borderId="8" xfId="0" applyFont="1" applyFill="1" applyBorder="1" applyAlignment="1" applyProtection="1">
      <alignment horizontal="center" vertical="center" wrapText="1" shrinkToFit="1"/>
      <protection locked="0"/>
    </xf>
    <xf numFmtId="0" fontId="18" fillId="3" borderId="9" xfId="0" applyFont="1" applyFill="1" applyBorder="1" applyAlignment="1" applyProtection="1">
      <alignment horizontal="center" vertical="center" shrinkToFit="1"/>
      <protection locked="0"/>
    </xf>
    <xf numFmtId="0" fontId="18" fillId="3" borderId="10" xfId="0" applyFont="1" applyFill="1" applyBorder="1" applyAlignment="1" applyProtection="1">
      <alignment horizontal="center" vertical="center" shrinkToFit="1"/>
      <protection locked="0"/>
    </xf>
    <xf numFmtId="0" fontId="18" fillId="3" borderId="11" xfId="0" applyFont="1" applyFill="1" applyBorder="1" applyAlignment="1" applyProtection="1">
      <alignment horizontal="center" vertical="center" shrinkToFit="1"/>
      <protection locked="0"/>
    </xf>
    <xf numFmtId="0" fontId="18" fillId="3" borderId="12" xfId="0" applyFont="1" applyFill="1" applyBorder="1" applyAlignment="1" applyProtection="1">
      <alignment horizontal="center" vertical="center" shrinkToFit="1"/>
      <protection locked="0"/>
    </xf>
    <xf numFmtId="0" fontId="18" fillId="3" borderId="13" xfId="0" applyFont="1" applyFill="1" applyBorder="1" applyAlignment="1" applyProtection="1">
      <alignment horizontal="center" vertical="center" shrinkToFit="1"/>
      <protection locked="0"/>
    </xf>
    <xf numFmtId="0" fontId="18" fillId="3" borderId="14" xfId="0" applyFont="1" applyFill="1" applyBorder="1" applyAlignment="1" applyProtection="1">
      <alignment horizontal="center" vertical="center" shrinkToFit="1"/>
      <protection locked="0"/>
    </xf>
    <xf numFmtId="49" fontId="18" fillId="2" borderId="0" xfId="0" quotePrefix="1" applyNumberFormat="1" applyFont="1" applyFill="1" applyProtection="1">
      <alignment vertical="center"/>
    </xf>
    <xf numFmtId="49" fontId="18" fillId="2" borderId="0" xfId="0" applyNumberFormat="1" applyFont="1" applyFill="1" applyProtection="1">
      <alignment vertical="center"/>
    </xf>
    <xf numFmtId="49" fontId="18" fillId="0" borderId="0" xfId="0" quotePrefix="1" applyNumberFormat="1" applyFont="1" applyFill="1" applyProtection="1">
      <alignment vertical="center"/>
    </xf>
    <xf numFmtId="49" fontId="18" fillId="0" borderId="0" xfId="0" applyNumberFormat="1" applyFont="1" applyFill="1" applyProtection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Alignment="1"/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2" borderId="0" xfId="0" applyNumberFormat="1" applyFont="1" applyFill="1" applyAlignment="1"/>
    <xf numFmtId="0" fontId="16" fillId="2" borderId="0" xfId="0" applyNumberFormat="1" applyFont="1" applyFill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5" xfId="0" applyNumberFormat="1" applyFont="1" applyBorder="1" applyAlignment="1">
      <alignment vertical="center"/>
    </xf>
    <xf numFmtId="0" fontId="12" fillId="0" borderId="0" xfId="0" applyFont="1" applyBorder="1" applyAlignment="1"/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/>
    <xf numFmtId="0" fontId="13" fillId="0" borderId="16" xfId="0" applyFont="1" applyBorder="1" applyAlignment="1">
      <alignment vertical="center"/>
    </xf>
    <xf numFmtId="177" fontId="13" fillId="0" borderId="0" xfId="0" applyNumberFormat="1" applyFont="1" applyBorder="1" applyAlignment="1"/>
    <xf numFmtId="0" fontId="13" fillId="0" borderId="18" xfId="0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8" fillId="2" borderId="0" xfId="0" applyNumberFormat="1" applyFont="1" applyFill="1" applyProtection="1">
      <alignment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6" fillId="0" borderId="0" xfId="0" applyNumberFormat="1" applyFont="1" applyFill="1" applyAlignment="1"/>
    <xf numFmtId="0" fontId="16" fillId="0" borderId="0" xfId="0" applyNumberFormat="1" applyFont="1" applyFill="1">
      <alignment vertical="center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21" fillId="3" borderId="21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8" fillId="3" borderId="0" xfId="0" applyFont="1" applyFill="1" applyProtection="1">
      <alignment vertical="center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49" fontId="16" fillId="0" borderId="0" xfId="0" applyNumberFormat="1" applyFont="1" applyProtection="1">
      <alignment vertical="center"/>
    </xf>
    <xf numFmtId="0" fontId="18" fillId="3" borderId="0" xfId="0" applyFont="1" applyFill="1" applyProtection="1">
      <alignment vertical="center"/>
      <protection locked="0"/>
    </xf>
    <xf numFmtId="0" fontId="18" fillId="3" borderId="26" xfId="0" applyFont="1" applyFill="1" applyBorder="1" applyAlignment="1" applyProtection="1">
      <alignment horizontal="center" vertical="center" shrinkToFit="1"/>
      <protection locked="0"/>
    </xf>
    <xf numFmtId="0" fontId="18" fillId="3" borderId="27" xfId="0" applyFont="1" applyFill="1" applyBorder="1" applyProtection="1">
      <alignment vertical="center"/>
      <protection locked="0"/>
    </xf>
    <xf numFmtId="0" fontId="18" fillId="3" borderId="21" xfId="0" applyFont="1" applyFill="1" applyBorder="1" applyProtection="1">
      <alignment vertical="center"/>
      <protection locked="0"/>
    </xf>
    <xf numFmtId="0" fontId="19" fillId="3" borderId="21" xfId="0" applyFont="1" applyFill="1" applyBorder="1" applyAlignment="1" applyProtection="1">
      <alignment horizontal="right" vertical="center"/>
      <protection locked="0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Protection="1">
      <alignment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21" fillId="3" borderId="0" xfId="0" applyFont="1" applyFill="1" applyBorder="1" applyAlignment="1" applyProtection="1">
      <alignment horizontal="center" vertical="center" shrinkToFit="1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0" fontId="17" fillId="0" borderId="0" xfId="0" applyNumberFormat="1" applyFont="1" applyFill="1" applyProtection="1">
      <alignment vertical="center"/>
    </xf>
    <xf numFmtId="49" fontId="17" fillId="0" borderId="0" xfId="0" applyNumberFormat="1" applyFont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vertical="center" shrinkToFit="1"/>
    </xf>
    <xf numFmtId="0" fontId="16" fillId="0" borderId="0" xfId="0" applyNumberFormat="1" applyFont="1" applyFill="1" applyProtection="1">
      <alignment vertical="center"/>
    </xf>
    <xf numFmtId="0" fontId="19" fillId="3" borderId="21" xfId="0" applyFont="1" applyFill="1" applyBorder="1" applyAlignment="1" applyProtection="1">
      <alignment horizontal="right" vertical="center" shrinkToFit="1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176" fontId="18" fillId="3" borderId="0" xfId="0" applyNumberFormat="1" applyFont="1" applyFill="1" applyAlignment="1" applyProtection="1">
      <alignment horizontal="right" vertical="center"/>
      <protection locked="0"/>
    </xf>
    <xf numFmtId="0" fontId="19" fillId="3" borderId="0" xfId="0" applyFont="1" applyFill="1" applyProtection="1">
      <alignment vertical="center"/>
      <protection locked="0"/>
    </xf>
    <xf numFmtId="0" fontId="18" fillId="3" borderId="29" xfId="0" applyFont="1" applyFill="1" applyBorder="1" applyAlignment="1" applyProtection="1">
      <alignment horizontal="center" vertical="center" shrinkToFit="1"/>
      <protection locked="0"/>
    </xf>
    <xf numFmtId="0" fontId="18" fillId="3" borderId="30" xfId="0" applyFont="1" applyFill="1" applyBorder="1" applyAlignment="1" applyProtection="1">
      <alignment horizontal="center" vertical="center" shrinkToFit="1"/>
      <protection locked="0"/>
    </xf>
    <xf numFmtId="0" fontId="18" fillId="3" borderId="31" xfId="0" applyFont="1" applyFill="1" applyBorder="1" applyAlignment="1" applyProtection="1">
      <alignment horizontal="center" vertical="center" shrinkToFit="1"/>
      <protection locked="0"/>
    </xf>
    <xf numFmtId="0" fontId="18" fillId="3" borderId="32" xfId="0" applyFont="1" applyFill="1" applyBorder="1" applyAlignment="1" applyProtection="1">
      <alignment horizontal="center" vertical="center" shrinkToFit="1"/>
      <protection locked="0"/>
    </xf>
    <xf numFmtId="0" fontId="18" fillId="3" borderId="26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8" fillId="3" borderId="36" xfId="0" applyFont="1" applyFill="1" applyBorder="1" applyAlignment="1" applyProtection="1">
      <alignment horizontal="center" vertical="center" shrinkToFit="1"/>
    </xf>
    <xf numFmtId="0" fontId="18" fillId="3" borderId="21" xfId="0" applyFont="1" applyFill="1" applyBorder="1" applyProtection="1">
      <alignment vertical="center"/>
      <protection locked="0"/>
    </xf>
    <xf numFmtId="0" fontId="18" fillId="3" borderId="36" xfId="0" applyFont="1" applyFill="1" applyBorder="1" applyAlignment="1" applyProtection="1">
      <alignment horizontal="center" vertical="center" shrinkToFit="1"/>
      <protection locked="0"/>
    </xf>
    <xf numFmtId="0" fontId="18" fillId="3" borderId="50" xfId="0" applyFont="1" applyFill="1" applyBorder="1" applyAlignment="1" applyProtection="1">
      <alignment horizontal="center" vertical="center" shrinkToFit="1"/>
      <protection locked="0"/>
    </xf>
    <xf numFmtId="0" fontId="18" fillId="3" borderId="63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4" xfId="0" applyFont="1" applyFill="1" applyBorder="1" applyAlignment="1" applyProtection="1">
      <alignment horizontal="center" vertical="center" shrinkToFit="1"/>
      <protection locked="0"/>
    </xf>
    <xf numFmtId="0" fontId="18" fillId="3" borderId="74" xfId="0" applyFont="1" applyFill="1" applyBorder="1" applyAlignment="1" applyProtection="1">
      <alignment horizontal="center" vertical="center" shrinkToFit="1"/>
      <protection locked="0"/>
    </xf>
    <xf numFmtId="0" fontId="18" fillId="3" borderId="75" xfId="0" applyFont="1" applyFill="1" applyBorder="1" applyAlignment="1" applyProtection="1">
      <alignment horizontal="center" vertical="center" shrinkToFit="1"/>
      <protection locked="0"/>
    </xf>
    <xf numFmtId="0" fontId="18" fillId="3" borderId="76" xfId="0" applyFont="1" applyFill="1" applyBorder="1" applyAlignment="1" applyProtection="1">
      <alignment horizontal="center" vertical="center" shrinkToFit="1"/>
      <protection locked="0"/>
    </xf>
    <xf numFmtId="0" fontId="20" fillId="3" borderId="0" xfId="0" applyFont="1" applyFill="1" applyProtection="1">
      <alignment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18" fillId="0" borderId="48" xfId="0" applyFont="1" applyFill="1" applyBorder="1" applyAlignment="1" applyProtection="1">
      <alignment horizontal="center" vertical="center" shrinkToFit="1"/>
    </xf>
    <xf numFmtId="0" fontId="18" fillId="0" borderId="49" xfId="0" applyFont="1" applyFill="1" applyBorder="1" applyAlignment="1" applyProtection="1">
      <alignment horizontal="center" vertical="center" shrinkToFit="1"/>
    </xf>
    <xf numFmtId="49" fontId="18" fillId="3" borderId="50" xfId="0" applyNumberFormat="1" applyFont="1" applyFill="1" applyBorder="1" applyAlignment="1" applyProtection="1">
      <alignment horizontal="center" vertical="center" shrinkToFit="1"/>
    </xf>
    <xf numFmtId="49" fontId="18" fillId="3" borderId="0" xfId="0" applyNumberFormat="1" applyFont="1" applyFill="1" applyBorder="1" applyAlignment="1" applyProtection="1">
      <alignment horizontal="center" vertical="center" shrinkToFit="1"/>
    </xf>
    <xf numFmtId="49" fontId="18" fillId="3" borderId="18" xfId="0" applyNumberFormat="1" applyFont="1" applyFill="1" applyBorder="1" applyAlignment="1" applyProtection="1">
      <alignment horizontal="center" vertical="center" shrinkToFit="1"/>
    </xf>
    <xf numFmtId="49" fontId="18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1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3" xfId="0" applyNumberFormat="1" applyFont="1" applyFill="1" applyBorder="1" applyAlignment="1" applyProtection="1">
      <alignment horizontal="center" vertical="center" shrinkToFit="1"/>
    </xf>
    <xf numFmtId="49" fontId="18" fillId="3" borderId="46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3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21" xfId="0" applyFont="1" applyFill="1" applyBorder="1" applyProtection="1">
      <alignment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18" fillId="3" borderId="39" xfId="0" applyFont="1" applyFill="1" applyBorder="1" applyAlignment="1" applyProtection="1">
      <alignment vertical="center" shrinkToFit="1"/>
      <protection locked="0"/>
    </xf>
    <xf numFmtId="0" fontId="18" fillId="3" borderId="40" xfId="0" applyFont="1" applyFill="1" applyBorder="1" applyAlignment="1" applyProtection="1">
      <alignment vertical="center" shrinkToFit="1"/>
      <protection locked="0"/>
    </xf>
    <xf numFmtId="0" fontId="18" fillId="0" borderId="47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8" fillId="3" borderId="39" xfId="0" applyFont="1" applyFill="1" applyBorder="1" applyAlignment="1" applyProtection="1">
      <alignment horizontal="center" vertical="center"/>
      <protection locked="0"/>
    </xf>
    <xf numFmtId="0" fontId="18" fillId="3" borderId="54" xfId="0" applyFont="1" applyFill="1" applyBorder="1" applyAlignment="1" applyProtection="1">
      <alignment horizontal="center" vertical="center"/>
      <protection locked="0"/>
    </xf>
    <xf numFmtId="0" fontId="18" fillId="3" borderId="55" xfId="0" applyFont="1" applyFill="1" applyBorder="1" applyAlignment="1" applyProtection="1">
      <alignment horizontal="center" vertical="center"/>
      <protection locked="0"/>
    </xf>
    <xf numFmtId="0" fontId="18" fillId="3" borderId="34" xfId="0" applyFont="1" applyFill="1" applyBorder="1" applyAlignment="1" applyProtection="1">
      <alignment horizontal="center" vertical="center" shrinkToFit="1"/>
      <protection locked="0"/>
    </xf>
    <xf numFmtId="0" fontId="18" fillId="3" borderId="35" xfId="0" applyFont="1" applyFill="1" applyBorder="1" applyAlignment="1" applyProtection="1">
      <alignment horizontal="center" vertical="center" shrinkToFit="1"/>
      <protection locked="0"/>
    </xf>
    <xf numFmtId="0" fontId="18" fillId="3" borderId="56" xfId="0" applyFont="1" applyFill="1" applyBorder="1" applyAlignment="1" applyProtection="1">
      <alignment horizontal="center" vertical="center" shrinkToFit="1"/>
      <protection locked="0"/>
    </xf>
    <xf numFmtId="0" fontId="18" fillId="3" borderId="51" xfId="0" applyFont="1" applyFill="1" applyBorder="1" applyAlignment="1" applyProtection="1">
      <alignment horizontal="center" vertical="center" shrinkToFit="1"/>
      <protection locked="0"/>
    </xf>
    <xf numFmtId="0" fontId="18" fillId="3" borderId="57" xfId="0" applyFont="1" applyFill="1" applyBorder="1" applyAlignment="1" applyProtection="1">
      <alignment horizontal="center" vertical="center" shrinkToFit="1"/>
      <protection locked="0"/>
    </xf>
    <xf numFmtId="0" fontId="18" fillId="3" borderId="52" xfId="0" applyFont="1" applyFill="1" applyBorder="1" applyAlignment="1" applyProtection="1">
      <alignment horizontal="center" vertical="center" shrinkToFit="1"/>
      <protection locked="0"/>
    </xf>
    <xf numFmtId="0" fontId="18" fillId="3" borderId="33" xfId="0" applyFont="1" applyFill="1" applyBorder="1" applyAlignment="1" applyProtection="1">
      <alignment horizontal="center" vertical="center" shrinkToFit="1"/>
      <protection locked="0"/>
    </xf>
    <xf numFmtId="0" fontId="18" fillId="3" borderId="58" xfId="0" applyFont="1" applyFill="1" applyBorder="1" applyAlignment="1" applyProtection="1">
      <alignment horizontal="center" vertical="center" shrinkToFit="1"/>
      <protection locked="0"/>
    </xf>
    <xf numFmtId="0" fontId="18" fillId="3" borderId="59" xfId="0" applyFont="1" applyFill="1" applyBorder="1" applyAlignment="1" applyProtection="1">
      <alignment horizontal="center" vertical="center" shrinkToFit="1"/>
      <protection locked="0"/>
    </xf>
    <xf numFmtId="49" fontId="18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60" xfId="0" applyFont="1" applyFill="1" applyBorder="1" applyAlignment="1" applyProtection="1">
      <alignment horizontal="center" vertical="center"/>
      <protection locked="0"/>
    </xf>
    <xf numFmtId="0" fontId="18" fillId="3" borderId="45" xfId="0" applyFont="1" applyFill="1" applyBorder="1" applyAlignment="1" applyProtection="1">
      <alignment horizontal="center" vertical="center" shrinkToFit="1"/>
      <protection locked="0"/>
    </xf>
    <xf numFmtId="0" fontId="18" fillId="3" borderId="46" xfId="0" applyFont="1" applyFill="1" applyBorder="1" applyAlignment="1" applyProtection="1">
      <alignment horizontal="center" vertical="center" shrinkToFit="1"/>
      <protection locked="0"/>
    </xf>
    <xf numFmtId="0" fontId="18" fillId="3" borderId="61" xfId="0" applyFont="1" applyFill="1" applyBorder="1" applyAlignment="1" applyProtection="1">
      <alignment horizontal="center" vertical="center" shrinkToFit="1"/>
      <protection locked="0"/>
    </xf>
    <xf numFmtId="49" fontId="18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7" xfId="0" applyFont="1" applyFill="1" applyBorder="1" applyAlignment="1" applyProtection="1">
      <alignment horizontal="center" vertical="center" shrinkToFit="1"/>
      <protection locked="0"/>
    </xf>
    <xf numFmtId="0" fontId="21" fillId="3" borderId="42" xfId="0" applyFont="1" applyFill="1" applyBorder="1" applyAlignment="1" applyProtection="1">
      <alignment horizontal="center" vertical="center" shrinkToFit="1"/>
      <protection locked="0"/>
    </xf>
    <xf numFmtId="0" fontId="18" fillId="3" borderId="36" xfId="0" applyFont="1" applyFill="1" applyBorder="1" applyAlignment="1" applyProtection="1">
      <alignment horizontal="center" vertical="center" shrinkToFit="1"/>
      <protection locked="0"/>
    </xf>
    <xf numFmtId="0" fontId="18" fillId="3" borderId="37" xfId="0" applyFont="1" applyFill="1" applyBorder="1" applyAlignment="1" applyProtection="1">
      <alignment horizontal="center" vertical="center" shrinkToFit="1"/>
      <protection locked="0"/>
    </xf>
    <xf numFmtId="0" fontId="18" fillId="3" borderId="26" xfId="0" applyFont="1" applyFill="1" applyBorder="1" applyAlignment="1" applyProtection="1">
      <alignment horizontal="center" vertical="center" shrinkToFit="1"/>
      <protection locked="0"/>
    </xf>
    <xf numFmtId="0" fontId="18" fillId="3" borderId="50" xfId="0" applyFont="1" applyFill="1" applyBorder="1" applyAlignment="1" applyProtection="1">
      <alignment horizontal="center" vertical="center" shrinkToFit="1"/>
      <protection locked="0"/>
    </xf>
    <xf numFmtId="0" fontId="18" fillId="3" borderId="62" xfId="0" applyFont="1" applyFill="1" applyBorder="1" applyAlignment="1" applyProtection="1">
      <alignment horizontal="center" vertical="center" shrinkToFit="1"/>
      <protection locked="0"/>
    </xf>
    <xf numFmtId="0" fontId="18" fillId="3" borderId="63" xfId="0" applyFont="1" applyFill="1" applyBorder="1" applyAlignment="1" applyProtection="1">
      <alignment horizontal="center" vertical="center" shrinkToFit="1"/>
      <protection locked="0"/>
    </xf>
    <xf numFmtId="0" fontId="18" fillId="3" borderId="7" xfId="0" applyFont="1" applyFill="1" applyBorder="1" applyAlignment="1" applyProtection="1">
      <alignment horizontal="center" vertical="center" shrinkToFit="1"/>
      <protection locked="0"/>
    </xf>
    <xf numFmtId="0" fontId="18" fillId="3" borderId="64" xfId="0" applyFont="1" applyFill="1" applyBorder="1" applyAlignment="1" applyProtection="1">
      <alignment horizontal="center" vertical="center" shrinkToFit="1"/>
      <protection locked="0"/>
    </xf>
    <xf numFmtId="0" fontId="18" fillId="3" borderId="43" xfId="0" applyFont="1" applyFill="1" applyBorder="1" applyAlignment="1" applyProtection="1">
      <alignment horizontal="center" vertical="center" shrinkToFit="1"/>
      <protection locked="0"/>
    </xf>
    <xf numFmtId="0" fontId="18" fillId="3" borderId="44" xfId="0" applyFont="1" applyFill="1" applyBorder="1" applyAlignment="1" applyProtection="1">
      <alignment horizontal="center" vertical="center" shrinkToFit="1"/>
      <protection locked="0"/>
    </xf>
    <xf numFmtId="0" fontId="19" fillId="3" borderId="65" xfId="0" applyFont="1" applyFill="1" applyBorder="1" applyAlignment="1" applyProtection="1">
      <alignment horizontal="center" vertical="center" wrapText="1"/>
      <protection locked="0"/>
    </xf>
    <xf numFmtId="0" fontId="19" fillId="3" borderId="38" xfId="0" applyFont="1" applyFill="1" applyBorder="1" applyAlignment="1" applyProtection="1">
      <alignment horizontal="center" vertical="center" wrapText="1"/>
      <protection locked="0"/>
    </xf>
    <xf numFmtId="0" fontId="21" fillId="3" borderId="38" xfId="0" applyFont="1" applyFill="1" applyBorder="1" applyAlignment="1" applyProtection="1">
      <alignment horizontal="left" vertical="center" shrinkToFit="1"/>
      <protection locked="0"/>
    </xf>
    <xf numFmtId="0" fontId="21" fillId="3" borderId="38" xfId="0" applyFont="1" applyFill="1" applyBorder="1" applyAlignment="1" applyProtection="1">
      <alignment horizontal="center" vertical="center" shrinkToFit="1"/>
      <protection locked="0"/>
    </xf>
    <xf numFmtId="0" fontId="21" fillId="3" borderId="66" xfId="0" applyFont="1" applyFill="1" applyBorder="1" applyAlignment="1" applyProtection="1">
      <alignment horizontal="center" vertical="center" shrinkToFit="1"/>
      <protection locked="0"/>
    </xf>
    <xf numFmtId="0" fontId="22" fillId="3" borderId="0" xfId="0" applyFont="1" applyFill="1" applyAlignment="1" applyProtection="1">
      <alignment horizontal="center" vertical="center" shrinkToFit="1"/>
      <protection locked="0"/>
    </xf>
    <xf numFmtId="0" fontId="19" fillId="3" borderId="41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left" vertical="center" shrinkToFit="1"/>
      <protection locked="0"/>
    </xf>
    <xf numFmtId="0" fontId="22" fillId="3" borderId="0" xfId="0" applyFont="1" applyFill="1" applyAlignment="1" applyProtection="1">
      <alignment horizontal="center" vertical="center" shrinkToFit="1"/>
    </xf>
    <xf numFmtId="0" fontId="18" fillId="3" borderId="39" xfId="0" applyFont="1" applyFill="1" applyBorder="1" applyAlignment="1" applyProtection="1">
      <alignment horizontal="center" vertical="center"/>
    </xf>
    <xf numFmtId="0" fontId="18" fillId="3" borderId="54" xfId="0" applyFont="1" applyFill="1" applyBorder="1" applyAlignment="1" applyProtection="1">
      <alignment horizontal="center" vertical="center"/>
    </xf>
    <xf numFmtId="0" fontId="18" fillId="3" borderId="55" xfId="0" applyFont="1" applyFill="1" applyBorder="1" applyAlignment="1" applyProtection="1">
      <alignment horizontal="center" vertical="center"/>
    </xf>
    <xf numFmtId="0" fontId="18" fillId="3" borderId="67" xfId="0" applyFont="1" applyFill="1" applyBorder="1" applyAlignment="1" applyProtection="1">
      <alignment horizontal="center" vertical="center" shrinkToFit="1"/>
      <protection locked="0"/>
    </xf>
    <xf numFmtId="0" fontId="18" fillId="3" borderId="68" xfId="0" applyFont="1" applyFill="1" applyBorder="1" applyAlignment="1" applyProtection="1">
      <alignment horizontal="center" vertical="center" shrinkToFit="1"/>
      <protection locked="0"/>
    </xf>
    <xf numFmtId="0" fontId="18" fillId="3" borderId="69" xfId="0" applyFont="1" applyFill="1" applyBorder="1" applyAlignment="1" applyProtection="1">
      <alignment horizontal="center" vertical="center" shrinkToFit="1"/>
      <protection locked="0"/>
    </xf>
    <xf numFmtId="0" fontId="18" fillId="3" borderId="43" xfId="0" applyFont="1" applyFill="1" applyBorder="1" applyAlignment="1" applyProtection="1">
      <alignment horizontal="center" vertical="center" shrinkToFit="1"/>
    </xf>
    <xf numFmtId="0" fontId="18" fillId="3" borderId="44" xfId="0" applyFont="1" applyFill="1" applyBorder="1" applyAlignment="1" applyProtection="1">
      <alignment horizontal="center" vertical="center" shrinkToFit="1"/>
    </xf>
    <xf numFmtId="0" fontId="18" fillId="3" borderId="34" xfId="0" applyFont="1" applyFill="1" applyBorder="1" applyAlignment="1" applyProtection="1">
      <alignment horizontal="center" vertical="center" shrinkToFit="1"/>
    </xf>
    <xf numFmtId="0" fontId="18" fillId="3" borderId="35" xfId="0" applyFont="1" applyFill="1" applyBorder="1" applyAlignment="1" applyProtection="1">
      <alignment horizontal="center" vertical="center" shrinkToFit="1"/>
    </xf>
    <xf numFmtId="0" fontId="18" fillId="3" borderId="36" xfId="0" applyFont="1" applyFill="1" applyBorder="1" applyAlignment="1" applyProtection="1">
      <alignment horizontal="center" vertical="center" shrinkToFit="1"/>
    </xf>
    <xf numFmtId="0" fontId="18" fillId="3" borderId="37" xfId="0" applyFont="1" applyFill="1" applyBorder="1" applyAlignment="1" applyProtection="1">
      <alignment horizontal="center" vertical="center" shrinkToFit="1"/>
    </xf>
    <xf numFmtId="0" fontId="18" fillId="3" borderId="60" xfId="0" applyFont="1" applyFill="1" applyBorder="1" applyAlignment="1" applyProtection="1">
      <alignment horizontal="center" vertical="center"/>
    </xf>
    <xf numFmtId="0" fontId="18" fillId="3" borderId="70" xfId="0" applyFont="1" applyFill="1" applyBorder="1" applyAlignment="1" applyProtection="1">
      <alignment horizontal="center" vertical="center" shrinkToFit="1"/>
      <protection locked="0"/>
    </xf>
    <xf numFmtId="0" fontId="18" fillId="3" borderId="50" xfId="0" applyFont="1" applyFill="1" applyBorder="1" applyAlignment="1" applyProtection="1">
      <alignment horizontal="center" vertical="center" shrinkToFit="1"/>
    </xf>
    <xf numFmtId="0" fontId="18" fillId="3" borderId="62" xfId="0" applyFont="1" applyFill="1" applyBorder="1" applyAlignment="1" applyProtection="1">
      <alignment horizontal="center" vertical="center" shrinkToFit="1"/>
    </xf>
    <xf numFmtId="0" fontId="18" fillId="3" borderId="33" xfId="0" applyFont="1" applyFill="1" applyBorder="1" applyAlignment="1" applyProtection="1">
      <alignment horizontal="center" vertical="center" shrinkToFit="1"/>
    </xf>
    <xf numFmtId="0" fontId="18" fillId="3" borderId="26" xfId="0" applyFont="1" applyFill="1" applyBorder="1" applyAlignment="1" applyProtection="1">
      <alignment horizontal="center" vertical="center" shrinkToFit="1"/>
    </xf>
    <xf numFmtId="0" fontId="18" fillId="3" borderId="39" xfId="0" applyFont="1" applyFill="1" applyBorder="1" applyAlignment="1" applyProtection="1">
      <alignment vertical="center" shrinkToFit="1"/>
    </xf>
    <xf numFmtId="0" fontId="18" fillId="3" borderId="40" xfId="0" applyFont="1" applyFill="1" applyBorder="1" applyAlignment="1" applyProtection="1">
      <alignment vertical="center" shrinkToFit="1"/>
    </xf>
    <xf numFmtId="177" fontId="13" fillId="0" borderId="0" xfId="0" applyNumberFormat="1" applyFont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73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4" fillId="0" borderId="73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133349</xdr:colOff>
      <xdr:row>18</xdr:row>
      <xdr:rowOff>180975</xdr:rowOff>
    </xdr:from>
    <xdr:to>
      <xdr:col>14</xdr:col>
      <xdr:colOff>314324</xdr:colOff>
      <xdr:row>18</xdr:row>
      <xdr:rowOff>352425</xdr:rowOff>
    </xdr:to>
    <xdr:sp macro="" textlink="">
      <xdr:nvSpPr>
        <xdr:cNvPr id="2" name="円/楕円 1"/>
        <xdr:cNvSpPr/>
      </xdr:nvSpPr>
      <xdr:spPr>
        <a:xfrm>
          <a:off x="6829424" y="7410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904875</xdr:colOff>
      <xdr:row>26</xdr:row>
      <xdr:rowOff>47625</xdr:rowOff>
    </xdr:from>
    <xdr:to>
      <xdr:col>12</xdr:col>
      <xdr:colOff>142875</xdr:colOff>
      <xdr:row>26</xdr:row>
      <xdr:rowOff>228600</xdr:rowOff>
    </xdr:to>
    <xdr:sp macro="" textlink="">
      <xdr:nvSpPr>
        <xdr:cNvPr id="10" name="正方形/長方形 9"/>
        <xdr:cNvSpPr/>
      </xdr:nvSpPr>
      <xdr:spPr>
        <a:xfrm>
          <a:off x="63246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180974</xdr:colOff>
      <xdr:row>57</xdr:row>
      <xdr:rowOff>57150</xdr:rowOff>
    </xdr:from>
    <xdr:to>
      <xdr:col>14</xdr:col>
      <xdr:colOff>361949</xdr:colOff>
      <xdr:row>57</xdr:row>
      <xdr:rowOff>228600</xdr:rowOff>
    </xdr:to>
    <xdr:sp macro="" textlink="">
      <xdr:nvSpPr>
        <xdr:cNvPr id="11" name="円/楕円 10"/>
        <xdr:cNvSpPr/>
      </xdr:nvSpPr>
      <xdr:spPr>
        <a:xfrm>
          <a:off x="6877049" y="84296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904875</xdr:colOff>
      <xdr:row>65</xdr:row>
      <xdr:rowOff>47625</xdr:rowOff>
    </xdr:from>
    <xdr:to>
      <xdr:col>12</xdr:col>
      <xdr:colOff>142875</xdr:colOff>
      <xdr:row>65</xdr:row>
      <xdr:rowOff>228600</xdr:rowOff>
    </xdr:to>
    <xdr:sp macro="" textlink="">
      <xdr:nvSpPr>
        <xdr:cNvPr id="13" name="正方形/長方形 12"/>
        <xdr:cNvSpPr/>
      </xdr:nvSpPr>
      <xdr:spPr>
        <a:xfrm>
          <a:off x="63246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9525</xdr:rowOff>
    </xdr:to>
    <xdr:sp macro="" textlink="">
      <xdr:nvSpPr>
        <xdr:cNvPr id="10" name="右中かっこ 9"/>
        <xdr:cNvSpPr/>
      </xdr:nvSpPr>
      <xdr:spPr>
        <a:xfrm>
          <a:off x="6943725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4</xdr:row>
      <xdr:rowOff>142875</xdr:rowOff>
    </xdr:from>
    <xdr:to>
      <xdr:col>11</xdr:col>
      <xdr:colOff>361950</xdr:colOff>
      <xdr:row>18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7515225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542925</xdr:colOff>
      <xdr:row>49</xdr:row>
      <xdr:rowOff>9525</xdr:rowOff>
    </xdr:to>
    <xdr:sp macro="" textlink="">
      <xdr:nvSpPr>
        <xdr:cNvPr id="12" name="右中かっこ 11"/>
        <xdr:cNvSpPr/>
      </xdr:nvSpPr>
      <xdr:spPr>
        <a:xfrm>
          <a:off x="6943725" y="214312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29</xdr:row>
      <xdr:rowOff>104775</xdr:rowOff>
    </xdr:from>
    <xdr:to>
      <xdr:col>11</xdr:col>
      <xdr:colOff>476250</xdr:colOff>
      <xdr:row>42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7629525" y="2222182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リレー２枚目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154"/>
  <sheetViews>
    <sheetView tabSelected="1" view="pageBreakPreview" zoomScaleNormal="80" zoomScaleSheetLayoutView="100" workbookViewId="0">
      <selection activeCell="K9" sqref="K9"/>
    </sheetView>
  </sheetViews>
  <sheetFormatPr defaultColWidth="3.625" defaultRowHeight="13.5" x14ac:dyDescent="0.15"/>
  <cols>
    <col min="1" max="1" width="4.625" style="76" bestFit="1" customWidth="1"/>
    <col min="2" max="2" width="7.625" style="76" customWidth="1"/>
    <col min="3" max="3" width="17.25" style="76" customWidth="1"/>
    <col min="4" max="4" width="6" style="76" hidden="1" customWidth="1"/>
    <col min="5" max="5" width="3.125" style="76" customWidth="1"/>
    <col min="6" max="6" width="2.5" style="76" customWidth="1"/>
    <col min="7" max="7" width="3.125" style="76" customWidth="1"/>
    <col min="8" max="8" width="2.5" style="76" customWidth="1"/>
    <col min="9" max="9" width="3.125" style="76" customWidth="1"/>
    <col min="10" max="10" width="7.5" style="76" customWidth="1"/>
    <col min="11" max="11" width="13.75" style="76" customWidth="1"/>
    <col min="12" max="12" width="12.25" style="76" customWidth="1"/>
    <col min="13" max="14" width="4.5" style="76" customWidth="1"/>
    <col min="15" max="15" width="6.875" style="76" customWidth="1"/>
    <col min="16" max="18" width="3.625" style="76"/>
    <col min="19" max="19" width="10.5" style="17" bestFit="1" customWidth="1"/>
    <col min="20" max="20" width="29" style="18" customWidth="1"/>
    <col min="21" max="23" width="9.5" style="17" bestFit="1" customWidth="1"/>
    <col min="24" max="24" width="8.5" style="17" bestFit="1" customWidth="1"/>
    <col min="25" max="25" width="15" style="17" bestFit="1" customWidth="1"/>
    <col min="26" max="26" width="7" style="17" customWidth="1"/>
    <col min="27" max="27" width="19.375" style="17" bestFit="1" customWidth="1"/>
    <col min="28" max="28" width="12.25" style="17" customWidth="1"/>
    <col min="29" max="29" width="5.5" style="17" bestFit="1" customWidth="1"/>
    <col min="30" max="30" width="7.5" style="17" bestFit="1" customWidth="1"/>
    <col min="31" max="31" width="5.25" style="67" customWidth="1"/>
    <col min="32" max="32" width="6.75" style="17" customWidth="1"/>
    <col min="33" max="33" width="9.875" style="17" customWidth="1"/>
    <col min="34" max="34" width="7.5" style="77" bestFit="1" customWidth="1"/>
    <col min="35" max="35" width="6.25" style="77" customWidth="1"/>
    <col min="36" max="36" width="14.375" style="79" customWidth="1"/>
    <col min="37" max="38" width="6.25" style="79" customWidth="1"/>
    <col min="39" max="16384" width="3.625" style="76"/>
  </cols>
  <sheetData>
    <row r="1" spans="1:111" ht="32.25" customHeight="1" x14ac:dyDescent="0.15">
      <c r="A1" s="193" t="s">
        <v>864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11" ht="7.5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11" s="79" customFormat="1" ht="22.5" customHeight="1" thickBot="1" x14ac:dyDescent="0.2">
      <c r="A3" s="190" t="s">
        <v>0</v>
      </c>
      <c r="B3" s="191"/>
      <c r="C3" s="192"/>
      <c r="D3" s="192"/>
      <c r="E3" s="192"/>
      <c r="F3" s="192"/>
      <c r="G3" s="192"/>
      <c r="H3" s="192"/>
      <c r="I3" s="192"/>
      <c r="J3" s="192"/>
      <c r="K3" s="23" t="s">
        <v>827</v>
      </c>
      <c r="L3" s="172"/>
      <c r="M3" s="172"/>
      <c r="N3" s="172"/>
      <c r="O3" s="173"/>
      <c r="P3" s="76"/>
      <c r="Q3" s="76"/>
      <c r="R3" s="76"/>
      <c r="S3" s="17"/>
      <c r="T3" s="18"/>
      <c r="U3" s="17"/>
      <c r="V3" s="17"/>
      <c r="W3" s="17"/>
      <c r="X3" s="17"/>
      <c r="Y3" s="17"/>
      <c r="Z3" s="150" t="s">
        <v>505</v>
      </c>
      <c r="AA3" s="151"/>
      <c r="AB3" s="81" t="s">
        <v>506</v>
      </c>
      <c r="AC3" s="81" t="s">
        <v>514</v>
      </c>
      <c r="AD3" s="82" t="s">
        <v>20</v>
      </c>
      <c r="AE3" s="100"/>
      <c r="AF3" s="17"/>
      <c r="AG3" s="17"/>
      <c r="AH3" s="77"/>
      <c r="AI3" s="77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</row>
    <row r="4" spans="1:111" s="79" customFormat="1" ht="22.5" customHeight="1" thickTop="1" x14ac:dyDescent="0.15">
      <c r="A4" s="184" t="s">
        <v>9</v>
      </c>
      <c r="B4" s="185"/>
      <c r="C4" s="186"/>
      <c r="D4" s="186"/>
      <c r="E4" s="186"/>
      <c r="F4" s="186"/>
      <c r="G4" s="186"/>
      <c r="H4" s="186"/>
      <c r="I4" s="186"/>
      <c r="J4" s="186"/>
      <c r="K4" s="24" t="s">
        <v>828</v>
      </c>
      <c r="L4" s="187"/>
      <c r="M4" s="187"/>
      <c r="N4" s="187"/>
      <c r="O4" s="188"/>
      <c r="P4" s="76"/>
      <c r="Q4" s="76"/>
      <c r="R4" s="76"/>
      <c r="S4" s="17"/>
      <c r="T4" s="18"/>
      <c r="U4" s="17"/>
      <c r="V4" s="17"/>
      <c r="W4" s="17"/>
      <c r="X4" s="17"/>
      <c r="Y4" s="17"/>
      <c r="Z4" s="132">
        <f>C3</f>
        <v>0</v>
      </c>
      <c r="AA4" s="133"/>
      <c r="AB4" s="83"/>
      <c r="AC4" s="83" t="s">
        <v>518</v>
      </c>
      <c r="AD4" s="84"/>
      <c r="AE4" s="100"/>
      <c r="AF4" s="17"/>
      <c r="AG4" s="17"/>
      <c r="AH4" s="77"/>
      <c r="AI4" s="77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</row>
    <row r="5" spans="1:111" s="79" customFormat="1" ht="17.25" customHeight="1" x14ac:dyDescent="0.15">
      <c r="A5" s="212"/>
      <c r="B5" s="202" t="s">
        <v>817</v>
      </c>
      <c r="C5" s="203"/>
      <c r="D5" s="210" t="s">
        <v>818</v>
      </c>
      <c r="E5" s="202" t="s">
        <v>860</v>
      </c>
      <c r="F5" s="208"/>
      <c r="G5" s="208"/>
      <c r="H5" s="208"/>
      <c r="I5" s="203"/>
      <c r="J5" s="202" t="s">
        <v>824</v>
      </c>
      <c r="K5" s="208"/>
      <c r="L5" s="208"/>
      <c r="M5" s="208"/>
      <c r="N5" s="203"/>
      <c r="O5" s="200" t="s">
        <v>5</v>
      </c>
      <c r="P5" s="76"/>
      <c r="Q5" s="76"/>
      <c r="R5" s="76"/>
      <c r="S5" s="17"/>
      <c r="T5" s="18"/>
      <c r="U5" s="17"/>
      <c r="V5" s="17"/>
      <c r="W5" s="17"/>
      <c r="X5" s="17"/>
      <c r="Y5" s="17"/>
      <c r="Z5" s="17"/>
      <c r="AA5" s="17"/>
      <c r="AB5" s="17"/>
      <c r="AC5" s="17"/>
      <c r="AD5" s="17"/>
      <c r="AE5" s="67"/>
      <c r="AF5" s="17"/>
      <c r="AG5" s="17"/>
      <c r="AH5" s="77"/>
      <c r="AI5" s="77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</row>
    <row r="6" spans="1:111" s="79" customFormat="1" ht="17.25" customHeight="1" thickBot="1" x14ac:dyDescent="0.2">
      <c r="A6" s="213"/>
      <c r="B6" s="204"/>
      <c r="C6" s="205"/>
      <c r="D6" s="211"/>
      <c r="E6" s="204"/>
      <c r="F6" s="209"/>
      <c r="G6" s="209"/>
      <c r="H6" s="209"/>
      <c r="I6" s="205"/>
      <c r="J6" s="116" t="s">
        <v>1</v>
      </c>
      <c r="K6" s="116" t="s">
        <v>825</v>
      </c>
      <c r="L6" s="116" t="s">
        <v>826</v>
      </c>
      <c r="M6" s="116" t="s">
        <v>2</v>
      </c>
      <c r="N6" s="119" t="s">
        <v>866</v>
      </c>
      <c r="O6" s="201"/>
      <c r="P6" s="76"/>
      <c r="Q6" s="76"/>
      <c r="R6" s="76"/>
      <c r="S6" s="15" t="s">
        <v>14</v>
      </c>
      <c r="T6" s="16" t="s">
        <v>509</v>
      </c>
      <c r="U6" s="15" t="s">
        <v>552</v>
      </c>
      <c r="V6" s="15" t="s">
        <v>532</v>
      </c>
      <c r="W6" s="15" t="s">
        <v>533</v>
      </c>
      <c r="X6" s="15" t="s">
        <v>15</v>
      </c>
      <c r="Y6" s="15" t="s">
        <v>16</v>
      </c>
      <c r="Z6" s="15" t="s">
        <v>17</v>
      </c>
      <c r="AA6" s="15" t="s">
        <v>18</v>
      </c>
      <c r="AB6" s="15" t="s">
        <v>19</v>
      </c>
      <c r="AC6" s="15" t="s">
        <v>504</v>
      </c>
      <c r="AD6" s="15" t="s">
        <v>20</v>
      </c>
      <c r="AE6" s="66" t="s">
        <v>851</v>
      </c>
      <c r="AF6" s="15" t="s">
        <v>508</v>
      </c>
      <c r="AG6" s="15" t="s">
        <v>833</v>
      </c>
      <c r="AH6" s="77" t="s">
        <v>602</v>
      </c>
      <c r="AI6" s="77"/>
      <c r="AJ6" s="79" t="s">
        <v>834</v>
      </c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</row>
    <row r="7" spans="1:111" s="79" customFormat="1" ht="45" customHeight="1" thickTop="1" x14ac:dyDescent="0.15">
      <c r="A7" s="206">
        <v>1</v>
      </c>
      <c r="B7" s="168" t="s">
        <v>865</v>
      </c>
      <c r="C7" s="169"/>
      <c r="D7" s="207"/>
      <c r="E7" s="171"/>
      <c r="F7" s="140" t="s">
        <v>513</v>
      </c>
      <c r="G7" s="145"/>
      <c r="H7" s="140" t="s">
        <v>512</v>
      </c>
      <c r="I7" s="141"/>
      <c r="J7" s="112"/>
      <c r="K7" s="25"/>
      <c r="L7" s="25"/>
      <c r="M7" s="25"/>
      <c r="N7" s="124"/>
      <c r="O7" s="26"/>
      <c r="P7" s="76"/>
      <c r="Q7" s="76"/>
      <c r="R7" s="76"/>
      <c r="S7" s="4" t="str">
        <f t="shared" ref="S7:S12" si="0">IF(ISBLANK(J7),"",VLOOKUP(CONCATENATE($AC$4,LEFT($B$7,1)),$S$108:$T$117,2,FALSE)+J7*100)</f>
        <v/>
      </c>
      <c r="T7" s="20" t="str">
        <f t="shared" ref="T7:T12" si="1">IF(ISBLANK(J7),"",$B$7)</f>
        <v/>
      </c>
      <c r="U7" s="3" t="str">
        <f>IF($T7="","",VLOOKUP($T7,'(種目・作業用)'!$A$2:$D$21,2,FALSE))</f>
        <v/>
      </c>
      <c r="V7" s="3" t="str">
        <f>IF($T7="","",VLOOKUP($T7,'(種目・作業用)'!$A$2:$D$21,3,FALSE))</f>
        <v/>
      </c>
      <c r="W7" s="3" t="str">
        <f>IF($T7="","",VLOOKUP($T7,'(種目・作業用)'!$A$2:$D$21,4,FALSE))</f>
        <v/>
      </c>
      <c r="X7" s="21" t="str">
        <f>IF(ISNUMBER(S7),IF(LEN(E7)=1,CONCATENATE(E7,G7,I7),CONCATENATE("0",G7,I7)),"")</f>
        <v/>
      </c>
      <c r="Y7" s="4" t="str">
        <f>W7</f>
        <v/>
      </c>
      <c r="Z7" s="4" t="str">
        <f t="shared" ref="Z7:Z18" si="2">IF(ISBLANK(J7),"",J7)</f>
        <v/>
      </c>
      <c r="AA7" s="4" t="str">
        <f>IF(ISNUMBER(Z7),IF(ISBLANK(M7),AJ7,CONCATENATE(AJ7,"(",M7,")")),"")</f>
        <v/>
      </c>
      <c r="AB7" s="4" t="str">
        <f t="shared" ref="AB7:AB18" si="3">IF(ISNUMBER(Z7),L7,"")</f>
        <v/>
      </c>
      <c r="AC7" s="31" t="str">
        <f t="shared" ref="AC7:AC18" si="4">IF(ISNUMBER(Z7),VLOOKUP(AH7,$AH$107:$AI$154,2,FALSE),"")</f>
        <v/>
      </c>
      <c r="AD7" s="32" t="str">
        <f>IF(ISNUMBER(Z7),$AD$4,"")</f>
        <v/>
      </c>
      <c r="AE7" s="65" t="str">
        <f>IF(ISBLANK(J7),"",IF(LEFT($N$7,1)="男",1,2))</f>
        <v/>
      </c>
      <c r="AF7" s="4"/>
      <c r="AG7" s="4" t="str">
        <f>IF(ISNUMBER(Z7),$AB$4,"")</f>
        <v/>
      </c>
      <c r="AH7" s="85" t="s">
        <v>562</v>
      </c>
      <c r="AI7" s="77"/>
      <c r="AJ7" s="78" t="str">
        <f>IF(LEN(K7)&gt;6,SUBSTITUTE(K7,"　",""),IF(LEN(K7)=6,K7,IF(LEN(K7)=5,CONCATENATE(K7,"　"),IF(LEN(K7)=4,CONCATENATE(SUBSTITUTE(K7,"　","　　"),"　"),CONCATENATE(SUBSTITUTE(K7,"　","　　　"),"　")))))</f>
        <v>　</v>
      </c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</row>
    <row r="8" spans="1:111" s="79" customFormat="1" ht="45" customHeight="1" x14ac:dyDescent="0.15">
      <c r="A8" s="195"/>
      <c r="B8" s="157"/>
      <c r="C8" s="158"/>
      <c r="D8" s="198"/>
      <c r="E8" s="165"/>
      <c r="F8" s="135"/>
      <c r="G8" s="143"/>
      <c r="H8" s="135"/>
      <c r="I8" s="138"/>
      <c r="J8" s="113"/>
      <c r="K8" s="9"/>
      <c r="L8" s="9"/>
      <c r="M8" s="9"/>
      <c r="N8" s="125"/>
      <c r="O8" s="10"/>
      <c r="P8" s="76"/>
      <c r="Q8" s="76"/>
      <c r="R8" s="76"/>
      <c r="S8" s="4" t="str">
        <f t="shared" si="0"/>
        <v/>
      </c>
      <c r="T8" s="20" t="str">
        <f t="shared" si="1"/>
        <v/>
      </c>
      <c r="U8" s="3" t="str">
        <f>IF($T8="","",VLOOKUP($T8,'(種目・作業用)'!$A$2:$D$21,2,FALSE))</f>
        <v/>
      </c>
      <c r="V8" s="3" t="str">
        <f>IF($T8="","",VLOOKUP($T8,'(種目・作業用)'!$A$2:$D$21,3,FALSE))</f>
        <v/>
      </c>
      <c r="W8" s="3" t="str">
        <f>IF($T8="","",VLOOKUP($T8,'(種目・作業用)'!$A$2:$D$21,4,FALSE))</f>
        <v/>
      </c>
      <c r="X8" s="21"/>
      <c r="Y8" s="4" t="str">
        <f t="shared" ref="Y8:Y18" si="5">W8</f>
        <v/>
      </c>
      <c r="Z8" s="4" t="str">
        <f t="shared" si="2"/>
        <v/>
      </c>
      <c r="AA8" s="4" t="str">
        <f t="shared" ref="AA8:AA18" si="6">IF(ISNUMBER(Z8),IF(ISBLANK(M8),AJ8,CONCATENATE(AJ8,"(",M8,")")),"")</f>
        <v/>
      </c>
      <c r="AB8" s="4" t="str">
        <f t="shared" si="3"/>
        <v/>
      </c>
      <c r="AC8" s="31" t="str">
        <f t="shared" si="4"/>
        <v/>
      </c>
      <c r="AD8" s="32" t="str">
        <f t="shared" ref="AD8:AD18" si="7">IF(ISNUMBER(Z8),$AD$4,"")</f>
        <v/>
      </c>
      <c r="AE8" s="65" t="str">
        <f t="shared" ref="AE8:AE18" si="8">IF(ISBLANK(J8),"",IF(LEFT($N$7,1)="男",1,2))</f>
        <v/>
      </c>
      <c r="AF8" s="4"/>
      <c r="AG8" s="4" t="str">
        <f t="shared" ref="AG8:AG18" si="9">IF(ISNUMBER(Z8),$AB$4,"")</f>
        <v/>
      </c>
      <c r="AH8" s="85" t="s">
        <v>562</v>
      </c>
      <c r="AI8" s="77"/>
      <c r="AJ8" s="78" t="str">
        <f t="shared" ref="AJ8:AJ18" si="10">IF(LEN(K8)&gt;6,SUBSTITUTE(K8,"　",""),IF(LEN(K8)=6,K8,IF(LEN(K8)=5,CONCATENATE(K8,"　"),IF(LEN(K8)=4,CONCATENATE(SUBSTITUTE(K8,"　","　　"),"　"),CONCATENATE(SUBSTITUTE(K8,"　","　　　"),"　")))))</f>
        <v>　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</row>
    <row r="9" spans="1:111" s="79" customFormat="1" ht="45" customHeight="1" x14ac:dyDescent="0.15">
      <c r="A9" s="195"/>
      <c r="B9" s="157"/>
      <c r="C9" s="158"/>
      <c r="D9" s="198"/>
      <c r="E9" s="165"/>
      <c r="F9" s="135"/>
      <c r="G9" s="143"/>
      <c r="H9" s="135"/>
      <c r="I9" s="138"/>
      <c r="J9" s="113"/>
      <c r="K9" s="9"/>
      <c r="L9" s="9"/>
      <c r="M9" s="9"/>
      <c r="N9" s="125"/>
      <c r="O9" s="10"/>
      <c r="P9" s="76"/>
      <c r="Q9" s="76"/>
      <c r="R9" s="76"/>
      <c r="S9" s="4" t="str">
        <f t="shared" si="0"/>
        <v/>
      </c>
      <c r="T9" s="20" t="str">
        <f t="shared" si="1"/>
        <v/>
      </c>
      <c r="U9" s="3" t="str">
        <f>IF($T9="","",VLOOKUP($T9,'(種目・作業用)'!$A$2:$D$21,2,FALSE))</f>
        <v/>
      </c>
      <c r="V9" s="3" t="str">
        <f>IF($T9="","",VLOOKUP($T9,'(種目・作業用)'!$A$2:$D$21,3,FALSE))</f>
        <v/>
      </c>
      <c r="W9" s="3" t="str">
        <f>IF($T9="","",VLOOKUP($T9,'(種目・作業用)'!$A$2:$D$21,4,FALSE))</f>
        <v/>
      </c>
      <c r="X9" s="21"/>
      <c r="Y9" s="4" t="str">
        <f t="shared" si="5"/>
        <v/>
      </c>
      <c r="Z9" s="4" t="str">
        <f t="shared" si="2"/>
        <v/>
      </c>
      <c r="AA9" s="4" t="str">
        <f t="shared" si="6"/>
        <v/>
      </c>
      <c r="AB9" s="4" t="str">
        <f t="shared" si="3"/>
        <v/>
      </c>
      <c r="AC9" s="31" t="str">
        <f t="shared" si="4"/>
        <v/>
      </c>
      <c r="AD9" s="32" t="str">
        <f t="shared" si="7"/>
        <v/>
      </c>
      <c r="AE9" s="65" t="str">
        <f t="shared" si="8"/>
        <v/>
      </c>
      <c r="AF9" s="4"/>
      <c r="AG9" s="4" t="str">
        <f t="shared" si="9"/>
        <v/>
      </c>
      <c r="AH9" s="85" t="s">
        <v>562</v>
      </c>
      <c r="AI9" s="77"/>
      <c r="AJ9" s="78" t="str">
        <f t="shared" si="10"/>
        <v>　</v>
      </c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</row>
    <row r="10" spans="1:111" s="79" customFormat="1" ht="45" customHeight="1" x14ac:dyDescent="0.15">
      <c r="A10" s="195"/>
      <c r="B10" s="157"/>
      <c r="C10" s="158"/>
      <c r="D10" s="198"/>
      <c r="E10" s="165"/>
      <c r="F10" s="135"/>
      <c r="G10" s="143"/>
      <c r="H10" s="135"/>
      <c r="I10" s="138"/>
      <c r="J10" s="113"/>
      <c r="K10" s="9"/>
      <c r="L10" s="9"/>
      <c r="M10" s="9"/>
      <c r="N10" s="125"/>
      <c r="O10" s="10"/>
      <c r="P10" s="76"/>
      <c r="Q10" s="76"/>
      <c r="R10" s="76"/>
      <c r="S10" s="4" t="str">
        <f t="shared" si="0"/>
        <v/>
      </c>
      <c r="T10" s="20" t="str">
        <f t="shared" si="1"/>
        <v/>
      </c>
      <c r="U10" s="3" t="str">
        <f>IF($T10="","",VLOOKUP($T10,'(種目・作業用)'!$A$2:$D$21,2,FALSE))</f>
        <v/>
      </c>
      <c r="V10" s="3" t="str">
        <f>IF($T10="","",VLOOKUP($T10,'(種目・作業用)'!$A$2:$D$21,3,FALSE))</f>
        <v/>
      </c>
      <c r="W10" s="3" t="str">
        <f>IF($T10="","",VLOOKUP($T10,'(種目・作業用)'!$A$2:$D$21,4,FALSE))</f>
        <v/>
      </c>
      <c r="X10" s="21"/>
      <c r="Y10" s="4" t="str">
        <f t="shared" si="5"/>
        <v/>
      </c>
      <c r="Z10" s="4" t="str">
        <f t="shared" si="2"/>
        <v/>
      </c>
      <c r="AA10" s="4" t="str">
        <f t="shared" si="6"/>
        <v/>
      </c>
      <c r="AB10" s="4" t="str">
        <f t="shared" si="3"/>
        <v/>
      </c>
      <c r="AC10" s="31" t="str">
        <f t="shared" si="4"/>
        <v/>
      </c>
      <c r="AD10" s="32" t="str">
        <f t="shared" si="7"/>
        <v/>
      </c>
      <c r="AE10" s="65" t="str">
        <f t="shared" si="8"/>
        <v/>
      </c>
      <c r="AF10" s="4"/>
      <c r="AG10" s="4" t="str">
        <f t="shared" si="9"/>
        <v/>
      </c>
      <c r="AH10" s="85" t="s">
        <v>562</v>
      </c>
      <c r="AI10" s="77"/>
      <c r="AJ10" s="78" t="str">
        <f t="shared" si="10"/>
        <v>　</v>
      </c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</row>
    <row r="11" spans="1:111" s="79" customFormat="1" ht="45" customHeight="1" x14ac:dyDescent="0.15">
      <c r="A11" s="195"/>
      <c r="B11" s="157"/>
      <c r="C11" s="158"/>
      <c r="D11" s="198"/>
      <c r="E11" s="165"/>
      <c r="F11" s="135"/>
      <c r="G11" s="143"/>
      <c r="H11" s="135"/>
      <c r="I11" s="138"/>
      <c r="J11" s="113"/>
      <c r="K11" s="9"/>
      <c r="L11" s="9"/>
      <c r="M11" s="9"/>
      <c r="N11" s="125"/>
      <c r="O11" s="10"/>
      <c r="P11" s="76"/>
      <c r="Q11" s="76"/>
      <c r="R11" s="76"/>
      <c r="S11" s="4" t="str">
        <f t="shared" si="0"/>
        <v/>
      </c>
      <c r="T11" s="20" t="str">
        <f t="shared" si="1"/>
        <v/>
      </c>
      <c r="U11" s="3" t="str">
        <f>IF($T11="","",VLOOKUP($T11,'(種目・作業用)'!$A$2:$D$21,2,FALSE))</f>
        <v/>
      </c>
      <c r="V11" s="3" t="str">
        <f>IF($T11="","",VLOOKUP($T11,'(種目・作業用)'!$A$2:$D$21,3,FALSE))</f>
        <v/>
      </c>
      <c r="W11" s="3" t="str">
        <f>IF($T11="","",VLOOKUP($T11,'(種目・作業用)'!$A$2:$D$21,4,FALSE))</f>
        <v/>
      </c>
      <c r="X11" s="21"/>
      <c r="Y11" s="4" t="str">
        <f t="shared" si="5"/>
        <v/>
      </c>
      <c r="Z11" s="4" t="str">
        <f t="shared" si="2"/>
        <v/>
      </c>
      <c r="AA11" s="4" t="str">
        <f t="shared" si="6"/>
        <v/>
      </c>
      <c r="AB11" s="4" t="str">
        <f t="shared" si="3"/>
        <v/>
      </c>
      <c r="AC11" s="31" t="str">
        <f t="shared" si="4"/>
        <v/>
      </c>
      <c r="AD11" s="32" t="str">
        <f t="shared" si="7"/>
        <v/>
      </c>
      <c r="AE11" s="65" t="str">
        <f t="shared" si="8"/>
        <v/>
      </c>
      <c r="AF11" s="4"/>
      <c r="AG11" s="4" t="str">
        <f t="shared" si="9"/>
        <v/>
      </c>
      <c r="AH11" s="85" t="s">
        <v>562</v>
      </c>
      <c r="AI11" s="77"/>
      <c r="AJ11" s="78" t="str">
        <f t="shared" si="10"/>
        <v>　</v>
      </c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</row>
    <row r="12" spans="1:111" s="79" customFormat="1" ht="45" customHeight="1" x14ac:dyDescent="0.15">
      <c r="A12" s="196"/>
      <c r="B12" s="159"/>
      <c r="C12" s="160"/>
      <c r="D12" s="199"/>
      <c r="E12" s="166"/>
      <c r="F12" s="136"/>
      <c r="G12" s="144"/>
      <c r="H12" s="136"/>
      <c r="I12" s="139"/>
      <c r="J12" s="114"/>
      <c r="K12" s="27"/>
      <c r="L12" s="27"/>
      <c r="M12" s="27"/>
      <c r="N12" s="126"/>
      <c r="O12" s="28"/>
      <c r="P12" s="76"/>
      <c r="Q12" s="76"/>
      <c r="R12" s="76"/>
      <c r="S12" s="4" t="str">
        <f t="shared" si="0"/>
        <v/>
      </c>
      <c r="T12" s="20" t="str">
        <f t="shared" si="1"/>
        <v/>
      </c>
      <c r="U12" s="3" t="str">
        <f>IF($T12="","",VLOOKUP($T12,'(種目・作業用)'!$A$2:$D$21,2,FALSE))</f>
        <v/>
      </c>
      <c r="V12" s="3" t="str">
        <f>IF($T12="","",VLOOKUP($T12,'(種目・作業用)'!$A$2:$D$21,3,FALSE))</f>
        <v/>
      </c>
      <c r="W12" s="3" t="str">
        <f>IF($T12="","",VLOOKUP($T12,'(種目・作業用)'!$A$2:$D$21,4,FALSE))</f>
        <v/>
      </c>
      <c r="X12" s="21"/>
      <c r="Y12" s="4" t="str">
        <f t="shared" si="5"/>
        <v/>
      </c>
      <c r="Z12" s="4" t="str">
        <f t="shared" si="2"/>
        <v/>
      </c>
      <c r="AA12" s="4" t="str">
        <f t="shared" si="6"/>
        <v/>
      </c>
      <c r="AB12" s="4" t="str">
        <f t="shared" si="3"/>
        <v/>
      </c>
      <c r="AC12" s="31" t="str">
        <f t="shared" si="4"/>
        <v/>
      </c>
      <c r="AD12" s="32" t="str">
        <f t="shared" si="7"/>
        <v/>
      </c>
      <c r="AE12" s="65" t="str">
        <f t="shared" si="8"/>
        <v/>
      </c>
      <c r="AF12" s="4"/>
      <c r="AG12" s="4" t="str">
        <f t="shared" si="9"/>
        <v/>
      </c>
      <c r="AH12" s="85" t="s">
        <v>562</v>
      </c>
      <c r="AI12" s="77"/>
      <c r="AJ12" s="78" t="str">
        <f t="shared" si="10"/>
        <v>　</v>
      </c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</row>
    <row r="13" spans="1:111" s="79" customFormat="1" ht="45" customHeight="1" x14ac:dyDescent="0.15">
      <c r="A13" s="194">
        <v>2</v>
      </c>
      <c r="B13" s="155"/>
      <c r="C13" s="156"/>
      <c r="D13" s="197"/>
      <c r="E13" s="164"/>
      <c r="F13" s="134" t="s">
        <v>513</v>
      </c>
      <c r="G13" s="142"/>
      <c r="H13" s="134" t="s">
        <v>512</v>
      </c>
      <c r="I13" s="137"/>
      <c r="J13" s="115"/>
      <c r="K13" s="29"/>
      <c r="L13" s="29"/>
      <c r="M13" s="29"/>
      <c r="N13" s="123"/>
      <c r="O13" s="30"/>
      <c r="P13" s="76"/>
      <c r="Q13" s="76"/>
      <c r="R13" s="76"/>
      <c r="S13" s="4" t="str">
        <f t="shared" ref="S13:S18" si="11">IF(ISBLANK(J13),"",VLOOKUP(CONCATENATE($AC$4,LEFT($B$13,1)),$S$108:$T$117,2,FALSE)+J13*100)</f>
        <v/>
      </c>
      <c r="T13" s="20" t="str">
        <f t="shared" ref="T13:T18" si="12">IF(ISBLANK(J13),"",$B$13)</f>
        <v/>
      </c>
      <c r="U13" s="3" t="str">
        <f>IF($T13="","",VLOOKUP($T13,'(種目・作業用)'!$A$2:$D$21,2,FALSE))</f>
        <v/>
      </c>
      <c r="V13" s="3" t="str">
        <f>IF($T13="","",VLOOKUP($T13,'(種目・作業用)'!$A$2:$D$21,3,FALSE))</f>
        <v/>
      </c>
      <c r="W13" s="3" t="str">
        <f>IF($T13="","",VLOOKUP($T13,'(種目・作業用)'!$A$2:$D$21,4,FALSE))</f>
        <v/>
      </c>
      <c r="X13" s="21" t="str">
        <f>IF(ISNUMBER(S13),IF(LEN(E13)=1,CONCATENATE(E13,G13,I13),CONCATENATE("0",G13,I13)),"")</f>
        <v/>
      </c>
      <c r="Y13" s="4" t="str">
        <f t="shared" si="5"/>
        <v/>
      </c>
      <c r="Z13" s="4" t="str">
        <f t="shared" si="2"/>
        <v/>
      </c>
      <c r="AA13" s="4" t="str">
        <f t="shared" si="6"/>
        <v/>
      </c>
      <c r="AB13" s="4" t="str">
        <f t="shared" si="3"/>
        <v/>
      </c>
      <c r="AC13" s="31" t="str">
        <f t="shared" si="4"/>
        <v/>
      </c>
      <c r="AD13" s="32" t="str">
        <f t="shared" si="7"/>
        <v/>
      </c>
      <c r="AE13" s="65" t="str">
        <f t="shared" si="8"/>
        <v/>
      </c>
      <c r="AF13" s="4"/>
      <c r="AG13" s="4" t="str">
        <f t="shared" si="9"/>
        <v/>
      </c>
      <c r="AH13" s="85" t="s">
        <v>562</v>
      </c>
      <c r="AI13" s="77"/>
      <c r="AJ13" s="78" t="str">
        <f t="shared" si="10"/>
        <v>　</v>
      </c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</row>
    <row r="14" spans="1:111" s="79" customFormat="1" ht="45" customHeight="1" x14ac:dyDescent="0.15">
      <c r="A14" s="195"/>
      <c r="B14" s="157"/>
      <c r="C14" s="158"/>
      <c r="D14" s="198"/>
      <c r="E14" s="165"/>
      <c r="F14" s="135"/>
      <c r="G14" s="143"/>
      <c r="H14" s="135"/>
      <c r="I14" s="138"/>
      <c r="J14" s="113"/>
      <c r="K14" s="9"/>
      <c r="L14" s="9"/>
      <c r="M14" s="9"/>
      <c r="N14" s="125"/>
      <c r="O14" s="10"/>
      <c r="P14" s="76"/>
      <c r="Q14" s="76"/>
      <c r="R14" s="76"/>
      <c r="S14" s="4" t="str">
        <f t="shared" si="11"/>
        <v/>
      </c>
      <c r="T14" s="20" t="str">
        <f t="shared" si="12"/>
        <v/>
      </c>
      <c r="U14" s="3" t="str">
        <f>IF($T14="","",VLOOKUP($T14,'(種目・作業用)'!$A$2:$D$21,2,FALSE))</f>
        <v/>
      </c>
      <c r="V14" s="3" t="str">
        <f>IF($T14="","",VLOOKUP($T14,'(種目・作業用)'!$A$2:$D$21,3,FALSE))</f>
        <v/>
      </c>
      <c r="W14" s="3" t="str">
        <f>IF($T14="","",VLOOKUP($T14,'(種目・作業用)'!$A$2:$D$21,4,FALSE))</f>
        <v/>
      </c>
      <c r="X14" s="21"/>
      <c r="Y14" s="4" t="str">
        <f t="shared" si="5"/>
        <v/>
      </c>
      <c r="Z14" s="4" t="str">
        <f t="shared" si="2"/>
        <v/>
      </c>
      <c r="AA14" s="4" t="str">
        <f t="shared" si="6"/>
        <v/>
      </c>
      <c r="AB14" s="4" t="str">
        <f t="shared" si="3"/>
        <v/>
      </c>
      <c r="AC14" s="31" t="str">
        <f t="shared" si="4"/>
        <v/>
      </c>
      <c r="AD14" s="32" t="str">
        <f t="shared" si="7"/>
        <v/>
      </c>
      <c r="AE14" s="65" t="str">
        <f t="shared" si="8"/>
        <v/>
      </c>
      <c r="AF14" s="4"/>
      <c r="AG14" s="4" t="str">
        <f t="shared" si="9"/>
        <v/>
      </c>
      <c r="AH14" s="85" t="s">
        <v>562</v>
      </c>
      <c r="AI14" s="77"/>
      <c r="AJ14" s="78" t="str">
        <f t="shared" si="10"/>
        <v>　</v>
      </c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</row>
    <row r="15" spans="1:111" s="79" customFormat="1" ht="45" customHeight="1" x14ac:dyDescent="0.15">
      <c r="A15" s="195"/>
      <c r="B15" s="157"/>
      <c r="C15" s="158"/>
      <c r="D15" s="198"/>
      <c r="E15" s="165"/>
      <c r="F15" s="135"/>
      <c r="G15" s="143"/>
      <c r="H15" s="135"/>
      <c r="I15" s="138"/>
      <c r="J15" s="113"/>
      <c r="K15" s="9"/>
      <c r="L15" s="9"/>
      <c r="M15" s="9"/>
      <c r="N15" s="125"/>
      <c r="O15" s="10"/>
      <c r="P15" s="76"/>
      <c r="Q15" s="76"/>
      <c r="R15" s="76"/>
      <c r="S15" s="4" t="str">
        <f t="shared" si="11"/>
        <v/>
      </c>
      <c r="T15" s="20" t="str">
        <f t="shared" si="12"/>
        <v/>
      </c>
      <c r="U15" s="3" t="str">
        <f>IF($T15="","",VLOOKUP($T15,'(種目・作業用)'!$A$2:$D$21,2,FALSE))</f>
        <v/>
      </c>
      <c r="V15" s="3" t="str">
        <f>IF($T15="","",VLOOKUP($T15,'(種目・作業用)'!$A$2:$D$21,3,FALSE))</f>
        <v/>
      </c>
      <c r="W15" s="3" t="str">
        <f>IF($T15="","",VLOOKUP($T15,'(種目・作業用)'!$A$2:$D$21,4,FALSE))</f>
        <v/>
      </c>
      <c r="X15" s="21"/>
      <c r="Y15" s="4" t="str">
        <f t="shared" si="5"/>
        <v/>
      </c>
      <c r="Z15" s="4" t="str">
        <f t="shared" si="2"/>
        <v/>
      </c>
      <c r="AA15" s="4" t="str">
        <f t="shared" si="6"/>
        <v/>
      </c>
      <c r="AB15" s="4" t="str">
        <f t="shared" si="3"/>
        <v/>
      </c>
      <c r="AC15" s="31" t="str">
        <f t="shared" si="4"/>
        <v/>
      </c>
      <c r="AD15" s="32" t="str">
        <f t="shared" si="7"/>
        <v/>
      </c>
      <c r="AE15" s="65" t="str">
        <f t="shared" si="8"/>
        <v/>
      </c>
      <c r="AF15" s="4"/>
      <c r="AG15" s="4" t="str">
        <f t="shared" si="9"/>
        <v/>
      </c>
      <c r="AH15" s="85" t="s">
        <v>562</v>
      </c>
      <c r="AI15" s="77"/>
      <c r="AJ15" s="78" t="str">
        <f t="shared" si="10"/>
        <v>　</v>
      </c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</row>
    <row r="16" spans="1:111" s="79" customFormat="1" ht="45" customHeight="1" x14ac:dyDescent="0.15">
      <c r="A16" s="195"/>
      <c r="B16" s="157"/>
      <c r="C16" s="158"/>
      <c r="D16" s="198"/>
      <c r="E16" s="165"/>
      <c r="F16" s="135"/>
      <c r="G16" s="143"/>
      <c r="H16" s="135"/>
      <c r="I16" s="138"/>
      <c r="J16" s="113"/>
      <c r="K16" s="9"/>
      <c r="L16" s="9"/>
      <c r="M16" s="9"/>
      <c r="N16" s="125"/>
      <c r="O16" s="10"/>
      <c r="P16" s="76"/>
      <c r="Q16" s="76"/>
      <c r="R16" s="76"/>
      <c r="S16" s="4" t="str">
        <f t="shared" si="11"/>
        <v/>
      </c>
      <c r="T16" s="20" t="str">
        <f t="shared" si="12"/>
        <v/>
      </c>
      <c r="U16" s="3" t="str">
        <f>IF($T16="","",VLOOKUP($T16,'(種目・作業用)'!$A$2:$D$21,2,FALSE))</f>
        <v/>
      </c>
      <c r="V16" s="3" t="str">
        <f>IF($T16="","",VLOOKUP($T16,'(種目・作業用)'!$A$2:$D$21,3,FALSE))</f>
        <v/>
      </c>
      <c r="W16" s="3" t="str">
        <f>IF($T16="","",VLOOKUP($T16,'(種目・作業用)'!$A$2:$D$21,4,FALSE))</f>
        <v/>
      </c>
      <c r="X16" s="21"/>
      <c r="Y16" s="4" t="str">
        <f t="shared" si="5"/>
        <v/>
      </c>
      <c r="Z16" s="4" t="str">
        <f t="shared" si="2"/>
        <v/>
      </c>
      <c r="AA16" s="4" t="str">
        <f t="shared" si="6"/>
        <v/>
      </c>
      <c r="AB16" s="4" t="str">
        <f t="shared" si="3"/>
        <v/>
      </c>
      <c r="AC16" s="31" t="str">
        <f t="shared" si="4"/>
        <v/>
      </c>
      <c r="AD16" s="32" t="str">
        <f t="shared" si="7"/>
        <v/>
      </c>
      <c r="AE16" s="65" t="str">
        <f t="shared" si="8"/>
        <v/>
      </c>
      <c r="AF16" s="4"/>
      <c r="AG16" s="4" t="str">
        <f t="shared" si="9"/>
        <v/>
      </c>
      <c r="AH16" s="85" t="s">
        <v>562</v>
      </c>
      <c r="AI16" s="77"/>
      <c r="AJ16" s="78" t="str">
        <f t="shared" si="10"/>
        <v>　</v>
      </c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</row>
    <row r="17" spans="1:111" s="77" customFormat="1" ht="45" customHeight="1" x14ac:dyDescent="0.15">
      <c r="A17" s="195"/>
      <c r="B17" s="157"/>
      <c r="C17" s="158"/>
      <c r="D17" s="198"/>
      <c r="E17" s="165"/>
      <c r="F17" s="135"/>
      <c r="G17" s="143"/>
      <c r="H17" s="135"/>
      <c r="I17" s="138"/>
      <c r="J17" s="113"/>
      <c r="K17" s="9"/>
      <c r="L17" s="9"/>
      <c r="M17" s="9"/>
      <c r="N17" s="125"/>
      <c r="O17" s="10"/>
      <c r="P17" s="76"/>
      <c r="Q17" s="76"/>
      <c r="R17" s="76"/>
      <c r="S17" s="4" t="str">
        <f t="shared" si="11"/>
        <v/>
      </c>
      <c r="T17" s="20" t="str">
        <f t="shared" si="12"/>
        <v/>
      </c>
      <c r="U17" s="3" t="str">
        <f>IF($T17="","",VLOOKUP($T17,'(種目・作業用)'!$A$2:$D$21,2,FALSE))</f>
        <v/>
      </c>
      <c r="V17" s="3" t="str">
        <f>IF($T17="","",VLOOKUP($T17,'(種目・作業用)'!$A$2:$D$21,3,FALSE))</f>
        <v/>
      </c>
      <c r="W17" s="3" t="str">
        <f>IF($T17="","",VLOOKUP($T17,'(種目・作業用)'!$A$2:$D$21,4,FALSE))</f>
        <v/>
      </c>
      <c r="X17" s="21"/>
      <c r="Y17" s="4" t="str">
        <f t="shared" si="5"/>
        <v/>
      </c>
      <c r="Z17" s="4" t="str">
        <f t="shared" si="2"/>
        <v/>
      </c>
      <c r="AA17" s="4" t="str">
        <f t="shared" si="6"/>
        <v/>
      </c>
      <c r="AB17" s="4" t="str">
        <f t="shared" si="3"/>
        <v/>
      </c>
      <c r="AC17" s="31" t="str">
        <f t="shared" si="4"/>
        <v/>
      </c>
      <c r="AD17" s="32" t="str">
        <f t="shared" si="7"/>
        <v/>
      </c>
      <c r="AE17" s="65" t="str">
        <f t="shared" si="8"/>
        <v/>
      </c>
      <c r="AF17" s="4"/>
      <c r="AG17" s="4" t="str">
        <f t="shared" si="9"/>
        <v/>
      </c>
      <c r="AH17" s="85" t="s">
        <v>562</v>
      </c>
      <c r="AJ17" s="78" t="str">
        <f t="shared" si="10"/>
        <v>　</v>
      </c>
      <c r="AK17" s="79"/>
      <c r="AL17" s="79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</row>
    <row r="18" spans="1:111" s="77" customFormat="1" ht="45" customHeight="1" x14ac:dyDescent="0.15">
      <c r="A18" s="196"/>
      <c r="B18" s="159"/>
      <c r="C18" s="160"/>
      <c r="D18" s="199"/>
      <c r="E18" s="166"/>
      <c r="F18" s="136"/>
      <c r="G18" s="144"/>
      <c r="H18" s="136"/>
      <c r="I18" s="139"/>
      <c r="J18" s="114"/>
      <c r="K18" s="27"/>
      <c r="L18" s="27"/>
      <c r="M18" s="27"/>
      <c r="N18" s="126"/>
      <c r="O18" s="28"/>
      <c r="P18" s="76"/>
      <c r="Q18" s="76"/>
      <c r="R18" s="76"/>
      <c r="S18" s="4" t="str">
        <f t="shared" si="11"/>
        <v/>
      </c>
      <c r="T18" s="20" t="str">
        <f t="shared" si="12"/>
        <v/>
      </c>
      <c r="U18" s="3" t="str">
        <f>IF($T18="","",VLOOKUP($T18,'(種目・作業用)'!$A$2:$D$21,2,FALSE))</f>
        <v/>
      </c>
      <c r="V18" s="3" t="str">
        <f>IF($T18="","",VLOOKUP($T18,'(種目・作業用)'!$A$2:$D$21,3,FALSE))</f>
        <v/>
      </c>
      <c r="W18" s="3" t="str">
        <f>IF($T18="","",VLOOKUP($T18,'(種目・作業用)'!$A$2:$D$21,4,FALSE))</f>
        <v/>
      </c>
      <c r="X18" s="21"/>
      <c r="Y18" s="4" t="str">
        <f t="shared" si="5"/>
        <v/>
      </c>
      <c r="Z18" s="4" t="str">
        <f t="shared" si="2"/>
        <v/>
      </c>
      <c r="AA18" s="4" t="str">
        <f t="shared" si="6"/>
        <v/>
      </c>
      <c r="AB18" s="4" t="str">
        <f t="shared" si="3"/>
        <v/>
      </c>
      <c r="AC18" s="31" t="str">
        <f t="shared" si="4"/>
        <v/>
      </c>
      <c r="AD18" s="32" t="str">
        <f t="shared" si="7"/>
        <v/>
      </c>
      <c r="AE18" s="65" t="str">
        <f t="shared" si="8"/>
        <v/>
      </c>
      <c r="AF18" s="4"/>
      <c r="AG18" s="4" t="str">
        <f t="shared" si="9"/>
        <v/>
      </c>
      <c r="AH18" s="85" t="s">
        <v>562</v>
      </c>
      <c r="AJ18" s="78" t="str">
        <f t="shared" si="10"/>
        <v>　</v>
      </c>
      <c r="AK18" s="79"/>
      <c r="AL18" s="79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</row>
    <row r="19" spans="1:111" s="77" customFormat="1" ht="45" customHeight="1" x14ac:dyDescent="0.15">
      <c r="A19" s="92"/>
      <c r="B19" s="93"/>
      <c r="C19" s="94"/>
      <c r="D19" s="94"/>
      <c r="E19" s="74"/>
      <c r="F19" s="74"/>
      <c r="G19" s="74"/>
      <c r="H19" s="74"/>
      <c r="I19" s="74"/>
      <c r="J19" s="107" t="s">
        <v>11</v>
      </c>
      <c r="K19" s="146"/>
      <c r="L19" s="146"/>
      <c r="M19" s="146"/>
      <c r="N19" s="120"/>
      <c r="O19" s="95" t="s">
        <v>10</v>
      </c>
      <c r="P19" s="76"/>
      <c r="Q19" s="76"/>
      <c r="R19" s="76"/>
      <c r="S19" s="17"/>
      <c r="T19" s="18"/>
      <c r="U19" s="17"/>
      <c r="V19" s="17"/>
      <c r="W19" s="17"/>
      <c r="X19" s="17"/>
      <c r="Y19" s="17"/>
      <c r="Z19" s="17"/>
      <c r="AA19" s="17"/>
      <c r="AB19" s="17"/>
      <c r="AC19" s="33"/>
      <c r="AD19" s="34"/>
      <c r="AE19" s="67"/>
      <c r="AF19" s="17"/>
      <c r="AG19" s="17"/>
      <c r="AJ19" s="79"/>
      <c r="AK19" s="79"/>
      <c r="AL19" s="79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</row>
    <row r="20" spans="1:111" s="77" customFormat="1" ht="7.5" hidden="1" customHeight="1" x14ac:dyDescent="0.15">
      <c r="A20" s="96"/>
      <c r="B20" s="96"/>
      <c r="C20" s="97"/>
      <c r="D20" s="97"/>
      <c r="E20" s="98"/>
      <c r="F20" s="98"/>
      <c r="G20" s="98"/>
      <c r="H20" s="98"/>
      <c r="I20" s="98"/>
      <c r="J20" s="96"/>
      <c r="K20" s="96"/>
      <c r="L20" s="96"/>
      <c r="M20" s="96"/>
      <c r="N20" s="96"/>
      <c r="O20" s="99"/>
      <c r="P20" s="76"/>
      <c r="Q20" s="76"/>
      <c r="R20" s="76"/>
      <c r="S20" s="17"/>
      <c r="T20" s="18"/>
      <c r="U20" s="17"/>
      <c r="V20" s="17"/>
      <c r="W20" s="17"/>
      <c r="X20" s="17"/>
      <c r="Y20" s="17"/>
      <c r="Z20" s="17"/>
      <c r="AA20" s="17"/>
      <c r="AB20" s="17"/>
      <c r="AC20" s="33"/>
      <c r="AD20" s="34"/>
      <c r="AE20" s="67"/>
      <c r="AF20" s="17"/>
      <c r="AG20" s="17"/>
      <c r="AJ20" s="79"/>
      <c r="AK20" s="79"/>
      <c r="AL20" s="79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</row>
    <row r="21" spans="1:111" s="77" customFormat="1" ht="22.5" hidden="1" customHeight="1" x14ac:dyDescent="0.15">
      <c r="A21" s="147" t="s">
        <v>816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76"/>
      <c r="Q21" s="76"/>
      <c r="R21" s="76"/>
      <c r="S21" s="17"/>
      <c r="T21" s="18"/>
      <c r="U21" s="17"/>
      <c r="V21" s="17"/>
      <c r="W21" s="17"/>
      <c r="X21" s="17"/>
      <c r="Y21" s="17"/>
      <c r="Z21" s="17"/>
      <c r="AA21" s="17"/>
      <c r="AB21" s="17"/>
      <c r="AC21" s="33"/>
      <c r="AD21" s="34"/>
      <c r="AE21" s="67"/>
      <c r="AF21" s="17"/>
      <c r="AG21" s="17"/>
      <c r="AJ21" s="79"/>
      <c r="AK21" s="79"/>
      <c r="AL21" s="79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</row>
    <row r="22" spans="1:111" s="77" customFormat="1" ht="7.5" hidden="1" customHeight="1" x14ac:dyDescent="0.1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76"/>
      <c r="Q22" s="76"/>
      <c r="R22" s="76"/>
      <c r="S22" s="17"/>
      <c r="T22" s="18"/>
      <c r="U22" s="17"/>
      <c r="V22" s="17"/>
      <c r="W22" s="17"/>
      <c r="X22" s="17"/>
      <c r="Y22" s="17"/>
      <c r="Z22" s="17"/>
      <c r="AA22" s="17"/>
      <c r="AB22" s="17"/>
      <c r="AC22" s="33"/>
      <c r="AD22" s="34"/>
      <c r="AE22" s="67"/>
      <c r="AF22" s="17"/>
      <c r="AG22" s="17"/>
      <c r="AJ22" s="79"/>
      <c r="AK22" s="79"/>
      <c r="AL22" s="79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</row>
    <row r="23" spans="1:111" s="77" customFormat="1" hidden="1" x14ac:dyDescent="0.15">
      <c r="A23" s="14"/>
      <c r="B23" s="108"/>
      <c r="C23" s="109" t="s">
        <v>12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76"/>
      <c r="Q23" s="76"/>
      <c r="R23" s="76"/>
      <c r="S23" s="17"/>
      <c r="T23" s="18"/>
      <c r="U23" s="17"/>
      <c r="V23" s="17"/>
      <c r="W23" s="17"/>
      <c r="X23" s="17"/>
      <c r="Y23" s="17"/>
      <c r="Z23" s="17"/>
      <c r="AA23" s="17"/>
      <c r="AB23" s="17"/>
      <c r="AC23" s="33"/>
      <c r="AD23" s="34"/>
      <c r="AE23" s="67"/>
      <c r="AF23" s="17"/>
      <c r="AG23" s="17"/>
      <c r="AJ23" s="79"/>
      <c r="AK23" s="79"/>
      <c r="AL23" s="79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</row>
    <row r="24" spans="1:111" s="77" customFormat="1" hidden="1" x14ac:dyDescent="0.1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76"/>
      <c r="Q24" s="76"/>
      <c r="R24" s="76"/>
      <c r="S24" s="17"/>
      <c r="T24" s="18"/>
      <c r="U24" s="17"/>
      <c r="V24" s="17"/>
      <c r="W24" s="17"/>
      <c r="X24" s="17"/>
      <c r="Y24" s="17"/>
      <c r="Z24" s="17"/>
      <c r="AA24" s="17"/>
      <c r="AB24" s="17"/>
      <c r="AC24" s="33"/>
      <c r="AD24" s="34"/>
      <c r="AE24" s="67"/>
      <c r="AF24" s="17"/>
      <c r="AG24" s="17"/>
      <c r="AJ24" s="79"/>
      <c r="AK24" s="79"/>
      <c r="AL24" s="79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</row>
    <row r="25" spans="1:111" s="77" customFormat="1" hidden="1" x14ac:dyDescent="0.15">
      <c r="A25" s="90"/>
      <c r="B25" s="90"/>
      <c r="C25" s="110">
        <f ca="1">TODAY()</f>
        <v>43586</v>
      </c>
      <c r="D25" s="90"/>
      <c r="E25" s="90"/>
      <c r="F25" s="90"/>
      <c r="G25" s="90"/>
      <c r="H25" s="90"/>
      <c r="I25" s="90"/>
      <c r="J25" s="90"/>
      <c r="K25" s="14"/>
      <c r="L25" s="110"/>
      <c r="M25" s="90"/>
      <c r="N25" s="90"/>
      <c r="O25" s="90"/>
      <c r="P25" s="76"/>
      <c r="Q25" s="76"/>
      <c r="R25" s="76"/>
      <c r="S25" s="17"/>
      <c r="T25" s="18"/>
      <c r="U25" s="17"/>
      <c r="V25" s="17"/>
      <c r="W25" s="17"/>
      <c r="X25" s="17"/>
      <c r="Y25" s="17"/>
      <c r="Z25" s="17"/>
      <c r="AA25" s="17"/>
      <c r="AB25" s="17"/>
      <c r="AC25" s="33"/>
      <c r="AD25" s="34"/>
      <c r="AE25" s="67"/>
      <c r="AF25" s="17"/>
      <c r="AG25" s="17"/>
      <c r="AJ25" s="79"/>
      <c r="AK25" s="79"/>
      <c r="AL25" s="79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</row>
    <row r="26" spans="1:111" s="77" customFormat="1" ht="22.5" hidden="1" customHeight="1" x14ac:dyDescent="0.15">
      <c r="A26" s="90"/>
      <c r="B26" s="90"/>
      <c r="C26" s="73"/>
      <c r="D26" s="73"/>
      <c r="E26" s="72"/>
      <c r="F26" s="90"/>
      <c r="G26" s="129"/>
      <c r="H26" s="129"/>
      <c r="I26" s="129"/>
      <c r="J26" s="129"/>
      <c r="K26" s="129"/>
      <c r="L26" s="73" t="s">
        <v>13</v>
      </c>
      <c r="M26" s="90"/>
      <c r="N26" s="90"/>
      <c r="O26" s="90"/>
      <c r="P26" s="76"/>
      <c r="Q26" s="76"/>
      <c r="R26" s="76"/>
      <c r="S26" s="17"/>
      <c r="T26" s="18"/>
      <c r="U26" s="17"/>
      <c r="V26" s="17"/>
      <c r="W26" s="17"/>
      <c r="X26" s="17"/>
      <c r="Y26" s="17"/>
      <c r="Z26" s="17"/>
      <c r="AA26" s="17"/>
      <c r="AB26" s="17"/>
      <c r="AC26" s="33"/>
      <c r="AD26" s="34"/>
      <c r="AE26" s="67"/>
      <c r="AF26" s="17"/>
      <c r="AG26" s="17"/>
      <c r="AJ26" s="79"/>
      <c r="AK26" s="79"/>
      <c r="AL26" s="79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</row>
    <row r="27" spans="1:111" s="77" customFormat="1" ht="22.5" hidden="1" customHeight="1" x14ac:dyDescent="0.15">
      <c r="A27" s="90"/>
      <c r="B27" s="90"/>
      <c r="C27" s="75"/>
      <c r="D27" s="75"/>
      <c r="E27" s="71"/>
      <c r="F27" s="71"/>
      <c r="G27" s="130" t="s">
        <v>830</v>
      </c>
      <c r="H27" s="130"/>
      <c r="I27" s="130"/>
      <c r="J27" s="131"/>
      <c r="K27" s="131"/>
      <c r="L27" s="131"/>
      <c r="M27" s="111" t="s">
        <v>829</v>
      </c>
      <c r="N27" s="111"/>
      <c r="O27" s="90"/>
      <c r="P27" s="76"/>
      <c r="Q27" s="76"/>
      <c r="R27" s="76"/>
      <c r="S27" s="17"/>
      <c r="T27" s="18"/>
      <c r="U27" s="17"/>
      <c r="V27" s="17"/>
      <c r="W27" s="17"/>
      <c r="X27" s="17"/>
      <c r="Y27" s="17"/>
      <c r="Z27" s="17"/>
      <c r="AA27" s="17"/>
      <c r="AB27" s="17"/>
      <c r="AC27" s="33"/>
      <c r="AD27" s="34"/>
      <c r="AE27" s="67"/>
      <c r="AF27" s="17"/>
      <c r="AG27" s="17"/>
      <c r="AJ27" s="79"/>
      <c r="AK27" s="79"/>
      <c r="AL27" s="79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</row>
    <row r="28" spans="1:111" s="77" customFormat="1" ht="32.25" hidden="1" customHeight="1" x14ac:dyDescent="0.15">
      <c r="A28" s="189" t="s">
        <v>831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76"/>
      <c r="Q28" s="76"/>
      <c r="R28" s="76"/>
      <c r="S28" s="17"/>
      <c r="T28" s="18"/>
      <c r="U28" s="17"/>
      <c r="V28" s="17"/>
      <c r="W28" s="17"/>
      <c r="X28" s="17"/>
      <c r="Y28" s="17"/>
      <c r="Z28" s="17"/>
      <c r="AA28" s="17"/>
      <c r="AB28" s="17"/>
      <c r="AC28" s="33"/>
      <c r="AD28" s="34"/>
      <c r="AE28" s="67"/>
      <c r="AF28" s="17"/>
      <c r="AG28" s="17"/>
      <c r="AJ28" s="79"/>
      <c r="AK28" s="79"/>
      <c r="AL28" s="79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</row>
    <row r="29" spans="1:111" s="77" customFormat="1" ht="7.5" hidden="1" customHeight="1" x14ac:dyDescent="0.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76"/>
      <c r="Q29" s="76"/>
      <c r="R29" s="76"/>
      <c r="S29" s="17"/>
      <c r="T29" s="18"/>
      <c r="U29" s="17"/>
      <c r="V29" s="17"/>
      <c r="W29" s="17"/>
      <c r="X29" s="17"/>
      <c r="Y29" s="17"/>
      <c r="Z29" s="17"/>
      <c r="AA29" s="17"/>
      <c r="AB29" s="17"/>
      <c r="AC29" s="33"/>
      <c r="AD29" s="34"/>
      <c r="AE29" s="67"/>
      <c r="AF29" s="17"/>
      <c r="AG29" s="17"/>
      <c r="AJ29" s="79"/>
      <c r="AK29" s="79"/>
      <c r="AL29" s="79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</row>
    <row r="30" spans="1:111" s="79" customFormat="1" ht="22.5" hidden="1" customHeight="1" x14ac:dyDescent="0.15">
      <c r="A30" s="190" t="s">
        <v>0</v>
      </c>
      <c r="B30" s="191"/>
      <c r="C30" s="192"/>
      <c r="D30" s="192"/>
      <c r="E30" s="192"/>
      <c r="F30" s="192"/>
      <c r="G30" s="192"/>
      <c r="H30" s="192"/>
      <c r="I30" s="192"/>
      <c r="J30" s="192"/>
      <c r="K30" s="23" t="s">
        <v>827</v>
      </c>
      <c r="L30" s="172"/>
      <c r="M30" s="172"/>
      <c r="N30" s="172"/>
      <c r="O30" s="173"/>
      <c r="P30" s="76"/>
      <c r="Q30" s="76"/>
      <c r="R30" s="76"/>
      <c r="S30" s="17"/>
      <c r="T30" s="18"/>
      <c r="U30" s="17"/>
      <c r="V30" s="17"/>
      <c r="W30" s="17"/>
      <c r="X30" s="17"/>
      <c r="Y30" s="17"/>
      <c r="AE30" s="101"/>
      <c r="AF30" s="17"/>
      <c r="AG30" s="17"/>
      <c r="AH30" s="77"/>
      <c r="AI30" s="77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</row>
    <row r="31" spans="1:111" s="79" customFormat="1" ht="22.5" hidden="1" customHeight="1" x14ac:dyDescent="0.15">
      <c r="A31" s="184" t="s">
        <v>9</v>
      </c>
      <c r="B31" s="185"/>
      <c r="C31" s="186"/>
      <c r="D31" s="186"/>
      <c r="E31" s="186"/>
      <c r="F31" s="186"/>
      <c r="G31" s="186"/>
      <c r="H31" s="186"/>
      <c r="I31" s="186"/>
      <c r="J31" s="186"/>
      <c r="K31" s="24" t="s">
        <v>828</v>
      </c>
      <c r="L31" s="187"/>
      <c r="M31" s="187"/>
      <c r="N31" s="187"/>
      <c r="O31" s="188"/>
      <c r="P31" s="76"/>
      <c r="Q31" s="76"/>
      <c r="R31" s="76"/>
      <c r="S31" s="17"/>
      <c r="T31" s="18"/>
      <c r="U31" s="17"/>
      <c r="V31" s="17"/>
      <c r="W31" s="17"/>
      <c r="X31" s="17"/>
      <c r="Y31" s="17"/>
      <c r="AE31" s="101"/>
      <c r="AF31" s="17"/>
      <c r="AG31" s="17"/>
      <c r="AH31" s="77"/>
      <c r="AI31" s="77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</row>
    <row r="32" spans="1:111" s="79" customFormat="1" ht="17.25" hidden="1" customHeight="1" x14ac:dyDescent="0.15">
      <c r="A32" s="148"/>
      <c r="B32" s="155" t="s">
        <v>817</v>
      </c>
      <c r="C32" s="156"/>
      <c r="D32" s="161" t="s">
        <v>818</v>
      </c>
      <c r="E32" s="155" t="s">
        <v>8</v>
      </c>
      <c r="F32" s="177"/>
      <c r="G32" s="177"/>
      <c r="H32" s="177"/>
      <c r="I32" s="156"/>
      <c r="J32" s="179" t="s">
        <v>824</v>
      </c>
      <c r="K32" s="180"/>
      <c r="L32" s="180"/>
      <c r="M32" s="181"/>
      <c r="N32" s="122"/>
      <c r="O32" s="182" t="s">
        <v>5</v>
      </c>
      <c r="P32" s="76"/>
      <c r="Q32" s="76"/>
      <c r="R32" s="76"/>
      <c r="S32" s="17"/>
      <c r="T32" s="18"/>
      <c r="U32" s="17"/>
      <c r="V32" s="17"/>
      <c r="W32" s="17"/>
      <c r="X32" s="17"/>
      <c r="Y32" s="17"/>
      <c r="Z32" s="17"/>
      <c r="AA32" s="17"/>
      <c r="AB32" s="17"/>
      <c r="AC32" s="34"/>
      <c r="AD32" s="34"/>
      <c r="AE32" s="67"/>
      <c r="AF32" s="17"/>
      <c r="AG32" s="17"/>
      <c r="AH32" s="77"/>
      <c r="AI32" s="77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</row>
    <row r="33" spans="1:111" s="79" customFormat="1" ht="17.25" hidden="1" customHeight="1" thickBot="1" x14ac:dyDescent="0.2">
      <c r="A33" s="149"/>
      <c r="B33" s="174"/>
      <c r="C33" s="175"/>
      <c r="D33" s="176"/>
      <c r="E33" s="174"/>
      <c r="F33" s="178"/>
      <c r="G33" s="178"/>
      <c r="H33" s="178"/>
      <c r="I33" s="175"/>
      <c r="J33" s="91" t="s">
        <v>1</v>
      </c>
      <c r="K33" s="91" t="s">
        <v>825</v>
      </c>
      <c r="L33" s="91" t="s">
        <v>826</v>
      </c>
      <c r="M33" s="91" t="s">
        <v>2</v>
      </c>
      <c r="N33" s="121"/>
      <c r="O33" s="183"/>
      <c r="P33" s="76"/>
      <c r="Q33" s="76"/>
      <c r="R33" s="76"/>
      <c r="S33" s="15" t="s">
        <v>14</v>
      </c>
      <c r="T33" s="16" t="s">
        <v>509</v>
      </c>
      <c r="U33" s="15" t="s">
        <v>552</v>
      </c>
      <c r="V33" s="15" t="s">
        <v>532</v>
      </c>
      <c r="W33" s="15" t="s">
        <v>533</v>
      </c>
      <c r="X33" s="15" t="s">
        <v>15</v>
      </c>
      <c r="Y33" s="15" t="s">
        <v>16</v>
      </c>
      <c r="Z33" s="15" t="s">
        <v>17</v>
      </c>
      <c r="AA33" s="15" t="s">
        <v>18</v>
      </c>
      <c r="AB33" s="15" t="s">
        <v>19</v>
      </c>
      <c r="AC33" s="35" t="s">
        <v>504</v>
      </c>
      <c r="AD33" s="35" t="s">
        <v>20</v>
      </c>
      <c r="AE33" s="66" t="s">
        <v>851</v>
      </c>
      <c r="AF33" s="15" t="s">
        <v>508</v>
      </c>
      <c r="AG33" s="15" t="s">
        <v>833</v>
      </c>
      <c r="AH33" s="77" t="s">
        <v>602</v>
      </c>
      <c r="AI33" s="77"/>
      <c r="AJ33" s="79" t="s">
        <v>834</v>
      </c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</row>
    <row r="34" spans="1:111" s="79" customFormat="1" ht="22.5" hidden="1" customHeight="1" thickTop="1" x14ac:dyDescent="0.15">
      <c r="A34" s="167">
        <v>5</v>
      </c>
      <c r="B34" s="168"/>
      <c r="C34" s="169"/>
      <c r="D34" s="170"/>
      <c r="E34" s="171"/>
      <c r="F34" s="140" t="s">
        <v>513</v>
      </c>
      <c r="G34" s="145"/>
      <c r="H34" s="140" t="s">
        <v>512</v>
      </c>
      <c r="I34" s="141"/>
      <c r="J34" s="25"/>
      <c r="K34" s="25"/>
      <c r="L34" s="25"/>
      <c r="M34" s="25"/>
      <c r="N34" s="124"/>
      <c r="O34" s="26"/>
      <c r="P34" s="76"/>
      <c r="Q34" s="76"/>
      <c r="R34" s="76"/>
      <c r="S34" s="4" t="str">
        <f t="shared" ref="S34:S39" si="13">IF(ISBLANK(J34),"",VLOOKUP(CONCATENATE($AC$4,LEFT($B$34,1)),$S$108:$T$117,2,FALSE)+J34*100)</f>
        <v/>
      </c>
      <c r="T34" s="20" t="str">
        <f t="shared" ref="T34:T39" si="14">IF(ISBLANK(J34),"",$B$34)</f>
        <v/>
      </c>
      <c r="U34" s="3" t="str">
        <f>IF($T34="","",VLOOKUP($T34,'(種目・作業用)'!$A$2:$D$21,2,FALSE))</f>
        <v/>
      </c>
      <c r="V34" s="3" t="str">
        <f>IF($T34="","",VLOOKUP($T34,'(種目・作業用)'!$A$2:$D$21,3,FALSE))</f>
        <v/>
      </c>
      <c r="W34" s="3" t="str">
        <f>IF($T34="","",VLOOKUP($T34,'(種目・作業用)'!$A$2:$D$21,4,FALSE))</f>
        <v/>
      </c>
      <c r="X34" s="21" t="str">
        <f>IF(ISNUMBER(S34),IF(LEN(E34)=1,CONCATENATE(E34,G34,I34),CONCATENATE("0",G34,I34)),"")</f>
        <v/>
      </c>
      <c r="Y34" s="4" t="str">
        <f>W34</f>
        <v/>
      </c>
      <c r="Z34" s="4" t="str">
        <f t="shared" ref="Z34:Z57" si="15">IF(ISBLANK(J34),"",J34)</f>
        <v/>
      </c>
      <c r="AA34" s="4" t="str">
        <f t="shared" ref="AA34:AA57" si="16">IF(ISNUMBER(Z34),IF(ISBLANK(M34),AJ34,CONCATENATE(AJ34,"(",M34,")")),"")</f>
        <v/>
      </c>
      <c r="AB34" s="4" t="str">
        <f t="shared" ref="AB34:AB57" si="17">IF(ISNUMBER(Z34),L34,"")</f>
        <v/>
      </c>
      <c r="AC34" s="31" t="str">
        <f>IF(ISNUMBER(Z34),VLOOKUP(AH34,$AH$107:$AI$154,2,FALSE),"")</f>
        <v/>
      </c>
      <c r="AD34" s="32" t="str">
        <f>IF(ISNUMBER(Z34),$AD$4,"")</f>
        <v/>
      </c>
      <c r="AE34" s="65" t="str">
        <f t="shared" ref="AE34:AE39" si="18">IF(ISBLANK(J34),"",IF(LEFT($B$34,1)="男",1,2))</f>
        <v/>
      </c>
      <c r="AF34" s="4"/>
      <c r="AG34" s="4" t="str">
        <f t="shared" ref="AG34:AG57" si="19">IF(ISNUMBER(Z34),$AB$4,"")</f>
        <v/>
      </c>
      <c r="AH34" s="85" t="s">
        <v>562</v>
      </c>
      <c r="AI34" s="77"/>
      <c r="AJ34" s="78" t="str">
        <f t="shared" ref="AJ34:AJ57" si="20">IF(LEN(K34)&gt;6,SUBSTITUTE(K34,"　",""),IF(LEN(K34)=6,K34,IF(LEN(K34)=5,CONCATENATE(K34,"　"),IF(LEN(K34)=4,CONCATENATE(SUBSTITUTE(K34,"　","　　"),"　"),CONCATENATE(SUBSTITUTE(K34,"　","　　　"),"　")))))</f>
        <v>　</v>
      </c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</row>
    <row r="35" spans="1:111" s="79" customFormat="1" ht="22.5" hidden="1" customHeight="1" x14ac:dyDescent="0.15">
      <c r="A35" s="153"/>
      <c r="B35" s="157"/>
      <c r="C35" s="158"/>
      <c r="D35" s="162"/>
      <c r="E35" s="165"/>
      <c r="F35" s="135"/>
      <c r="G35" s="143"/>
      <c r="H35" s="135"/>
      <c r="I35" s="138"/>
      <c r="J35" s="9"/>
      <c r="K35" s="9"/>
      <c r="L35" s="9"/>
      <c r="M35" s="9"/>
      <c r="N35" s="125"/>
      <c r="O35" s="10"/>
      <c r="P35" s="76"/>
      <c r="Q35" s="76"/>
      <c r="R35" s="76"/>
      <c r="S35" s="4" t="str">
        <f t="shared" si="13"/>
        <v/>
      </c>
      <c r="T35" s="20" t="str">
        <f t="shared" si="14"/>
        <v/>
      </c>
      <c r="U35" s="3" t="str">
        <f>IF($T35="","",VLOOKUP($T35,'(種目・作業用)'!$A$2:$D$21,2,FALSE))</f>
        <v/>
      </c>
      <c r="V35" s="3" t="str">
        <f>IF($T35="","",VLOOKUP($T35,'(種目・作業用)'!$A$2:$D$21,3,FALSE))</f>
        <v/>
      </c>
      <c r="W35" s="3" t="str">
        <f>IF($T35="","",VLOOKUP($T35,'(種目・作業用)'!$A$2:$D$21,4,FALSE))</f>
        <v/>
      </c>
      <c r="X35" s="21"/>
      <c r="Y35" s="4" t="str">
        <f t="shared" ref="Y35:Y57" si="21">W35</f>
        <v/>
      </c>
      <c r="Z35" s="4" t="str">
        <f t="shared" si="15"/>
        <v/>
      </c>
      <c r="AA35" s="4" t="str">
        <f t="shared" si="16"/>
        <v/>
      </c>
      <c r="AB35" s="4" t="str">
        <f t="shared" si="17"/>
        <v/>
      </c>
      <c r="AC35" s="31" t="str">
        <f t="shared" ref="AC35:AC57" si="22">IF(ISNUMBER(Z35),VLOOKUP(AH35,$AH$107:$AI$154,2,FALSE),"")</f>
        <v/>
      </c>
      <c r="AD35" s="32" t="str">
        <f t="shared" ref="AD35:AD57" si="23">IF(ISNUMBER(Z35),$AD$4,"")</f>
        <v/>
      </c>
      <c r="AE35" s="65" t="str">
        <f t="shared" si="18"/>
        <v/>
      </c>
      <c r="AF35" s="4"/>
      <c r="AG35" s="4" t="str">
        <f t="shared" si="19"/>
        <v/>
      </c>
      <c r="AH35" s="85" t="s">
        <v>562</v>
      </c>
      <c r="AI35" s="77"/>
      <c r="AJ35" s="78" t="str">
        <f t="shared" si="20"/>
        <v>　</v>
      </c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</row>
    <row r="36" spans="1:111" s="79" customFormat="1" ht="22.5" hidden="1" customHeight="1" x14ac:dyDescent="0.15">
      <c r="A36" s="153"/>
      <c r="B36" s="157"/>
      <c r="C36" s="158"/>
      <c r="D36" s="162"/>
      <c r="E36" s="165"/>
      <c r="F36" s="135"/>
      <c r="G36" s="143"/>
      <c r="H36" s="135"/>
      <c r="I36" s="138"/>
      <c r="J36" s="9"/>
      <c r="K36" s="9"/>
      <c r="L36" s="9"/>
      <c r="M36" s="9"/>
      <c r="N36" s="125"/>
      <c r="O36" s="10"/>
      <c r="P36" s="76"/>
      <c r="Q36" s="76"/>
      <c r="R36" s="76"/>
      <c r="S36" s="4" t="str">
        <f t="shared" si="13"/>
        <v/>
      </c>
      <c r="T36" s="20" t="str">
        <f t="shared" si="14"/>
        <v/>
      </c>
      <c r="U36" s="3" t="str">
        <f>IF($T36="","",VLOOKUP($T36,'(種目・作業用)'!$A$2:$D$21,2,FALSE))</f>
        <v/>
      </c>
      <c r="V36" s="3" t="str">
        <f>IF($T36="","",VLOOKUP($T36,'(種目・作業用)'!$A$2:$D$21,3,FALSE))</f>
        <v/>
      </c>
      <c r="W36" s="3" t="str">
        <f>IF($T36="","",VLOOKUP($T36,'(種目・作業用)'!$A$2:$D$21,4,FALSE))</f>
        <v/>
      </c>
      <c r="X36" s="21"/>
      <c r="Y36" s="4" t="str">
        <f t="shared" si="21"/>
        <v/>
      </c>
      <c r="Z36" s="4" t="str">
        <f t="shared" si="15"/>
        <v/>
      </c>
      <c r="AA36" s="4" t="str">
        <f t="shared" si="16"/>
        <v/>
      </c>
      <c r="AB36" s="4" t="str">
        <f t="shared" si="17"/>
        <v/>
      </c>
      <c r="AC36" s="31" t="str">
        <f t="shared" si="22"/>
        <v/>
      </c>
      <c r="AD36" s="32" t="str">
        <f t="shared" si="23"/>
        <v/>
      </c>
      <c r="AE36" s="65" t="str">
        <f t="shared" si="18"/>
        <v/>
      </c>
      <c r="AF36" s="4"/>
      <c r="AG36" s="4" t="str">
        <f t="shared" si="19"/>
        <v/>
      </c>
      <c r="AH36" s="85" t="s">
        <v>562</v>
      </c>
      <c r="AI36" s="77"/>
      <c r="AJ36" s="78" t="str">
        <f t="shared" si="20"/>
        <v>　</v>
      </c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</row>
    <row r="37" spans="1:111" s="79" customFormat="1" ht="22.5" hidden="1" customHeight="1" x14ac:dyDescent="0.15">
      <c r="A37" s="153"/>
      <c r="B37" s="157"/>
      <c r="C37" s="158"/>
      <c r="D37" s="162"/>
      <c r="E37" s="165"/>
      <c r="F37" s="135"/>
      <c r="G37" s="143"/>
      <c r="H37" s="135"/>
      <c r="I37" s="138"/>
      <c r="J37" s="9"/>
      <c r="K37" s="9"/>
      <c r="L37" s="9"/>
      <c r="M37" s="9"/>
      <c r="N37" s="125"/>
      <c r="O37" s="10"/>
      <c r="P37" s="76"/>
      <c r="Q37" s="76"/>
      <c r="R37" s="76"/>
      <c r="S37" s="4" t="str">
        <f t="shared" si="13"/>
        <v/>
      </c>
      <c r="T37" s="20" t="str">
        <f t="shared" si="14"/>
        <v/>
      </c>
      <c r="U37" s="3" t="str">
        <f>IF($T37="","",VLOOKUP($T37,'(種目・作業用)'!$A$2:$D$21,2,FALSE))</f>
        <v/>
      </c>
      <c r="V37" s="3" t="str">
        <f>IF($T37="","",VLOOKUP($T37,'(種目・作業用)'!$A$2:$D$21,3,FALSE))</f>
        <v/>
      </c>
      <c r="W37" s="3" t="str">
        <f>IF($T37="","",VLOOKUP($T37,'(種目・作業用)'!$A$2:$D$21,4,FALSE))</f>
        <v/>
      </c>
      <c r="X37" s="21"/>
      <c r="Y37" s="4" t="str">
        <f t="shared" si="21"/>
        <v/>
      </c>
      <c r="Z37" s="4" t="str">
        <f t="shared" si="15"/>
        <v/>
      </c>
      <c r="AA37" s="4" t="str">
        <f t="shared" si="16"/>
        <v/>
      </c>
      <c r="AB37" s="4" t="str">
        <f t="shared" si="17"/>
        <v/>
      </c>
      <c r="AC37" s="31" t="str">
        <f t="shared" si="22"/>
        <v/>
      </c>
      <c r="AD37" s="32" t="str">
        <f t="shared" si="23"/>
        <v/>
      </c>
      <c r="AE37" s="65" t="str">
        <f t="shared" si="18"/>
        <v/>
      </c>
      <c r="AF37" s="4"/>
      <c r="AG37" s="4" t="str">
        <f t="shared" si="19"/>
        <v/>
      </c>
      <c r="AH37" s="85" t="s">
        <v>562</v>
      </c>
      <c r="AI37" s="77"/>
      <c r="AJ37" s="78" t="str">
        <f t="shared" si="20"/>
        <v>　</v>
      </c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</row>
    <row r="38" spans="1:111" s="79" customFormat="1" ht="22.5" hidden="1" customHeight="1" x14ac:dyDescent="0.15">
      <c r="A38" s="153"/>
      <c r="B38" s="157"/>
      <c r="C38" s="158"/>
      <c r="D38" s="162"/>
      <c r="E38" s="165"/>
      <c r="F38" s="135"/>
      <c r="G38" s="143"/>
      <c r="H38" s="135"/>
      <c r="I38" s="138"/>
      <c r="J38" s="9"/>
      <c r="K38" s="9"/>
      <c r="L38" s="9"/>
      <c r="M38" s="9"/>
      <c r="N38" s="125"/>
      <c r="O38" s="10"/>
      <c r="P38" s="76"/>
      <c r="Q38" s="76"/>
      <c r="R38" s="76"/>
      <c r="S38" s="4" t="str">
        <f t="shared" si="13"/>
        <v/>
      </c>
      <c r="T38" s="20" t="str">
        <f t="shared" si="14"/>
        <v/>
      </c>
      <c r="U38" s="3" t="str">
        <f>IF($T38="","",VLOOKUP($T38,'(種目・作業用)'!$A$2:$D$21,2,FALSE))</f>
        <v/>
      </c>
      <c r="V38" s="3" t="str">
        <f>IF($T38="","",VLOOKUP($T38,'(種目・作業用)'!$A$2:$D$21,3,FALSE))</f>
        <v/>
      </c>
      <c r="W38" s="3" t="str">
        <f>IF($T38="","",VLOOKUP($T38,'(種目・作業用)'!$A$2:$D$21,4,FALSE))</f>
        <v/>
      </c>
      <c r="X38" s="21"/>
      <c r="Y38" s="4" t="str">
        <f t="shared" si="21"/>
        <v/>
      </c>
      <c r="Z38" s="4" t="str">
        <f t="shared" si="15"/>
        <v/>
      </c>
      <c r="AA38" s="4" t="str">
        <f t="shared" si="16"/>
        <v/>
      </c>
      <c r="AB38" s="4" t="str">
        <f t="shared" si="17"/>
        <v/>
      </c>
      <c r="AC38" s="31" t="str">
        <f t="shared" si="22"/>
        <v/>
      </c>
      <c r="AD38" s="32" t="str">
        <f t="shared" si="23"/>
        <v/>
      </c>
      <c r="AE38" s="65" t="str">
        <f t="shared" si="18"/>
        <v/>
      </c>
      <c r="AF38" s="4"/>
      <c r="AG38" s="4" t="str">
        <f t="shared" si="19"/>
        <v/>
      </c>
      <c r="AH38" s="85" t="s">
        <v>562</v>
      </c>
      <c r="AI38" s="77"/>
      <c r="AJ38" s="78" t="str">
        <f t="shared" si="20"/>
        <v>　</v>
      </c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</row>
    <row r="39" spans="1:111" s="79" customFormat="1" ht="22.5" hidden="1" customHeight="1" x14ac:dyDescent="0.15">
      <c r="A39" s="154"/>
      <c r="B39" s="159"/>
      <c r="C39" s="160"/>
      <c r="D39" s="163"/>
      <c r="E39" s="166"/>
      <c r="F39" s="136"/>
      <c r="G39" s="144"/>
      <c r="H39" s="136"/>
      <c r="I39" s="139"/>
      <c r="J39" s="27"/>
      <c r="K39" s="27"/>
      <c r="L39" s="27"/>
      <c r="M39" s="27"/>
      <c r="N39" s="126"/>
      <c r="O39" s="28"/>
      <c r="P39" s="76"/>
      <c r="Q39" s="76"/>
      <c r="R39" s="76"/>
      <c r="S39" s="4" t="str">
        <f t="shared" si="13"/>
        <v/>
      </c>
      <c r="T39" s="20" t="str">
        <f t="shared" si="14"/>
        <v/>
      </c>
      <c r="U39" s="3" t="str">
        <f>IF($T39="","",VLOOKUP($T39,'(種目・作業用)'!$A$2:$D$21,2,FALSE))</f>
        <v/>
      </c>
      <c r="V39" s="3" t="str">
        <f>IF($T39="","",VLOOKUP($T39,'(種目・作業用)'!$A$2:$D$21,3,FALSE))</f>
        <v/>
      </c>
      <c r="W39" s="3" t="str">
        <f>IF($T39="","",VLOOKUP($T39,'(種目・作業用)'!$A$2:$D$21,4,FALSE))</f>
        <v/>
      </c>
      <c r="X39" s="21"/>
      <c r="Y39" s="4" t="str">
        <f t="shared" si="21"/>
        <v/>
      </c>
      <c r="Z39" s="4" t="str">
        <f t="shared" si="15"/>
        <v/>
      </c>
      <c r="AA39" s="4" t="str">
        <f t="shared" si="16"/>
        <v/>
      </c>
      <c r="AB39" s="4" t="str">
        <f t="shared" si="17"/>
        <v/>
      </c>
      <c r="AC39" s="31" t="str">
        <f t="shared" si="22"/>
        <v/>
      </c>
      <c r="AD39" s="32" t="str">
        <f t="shared" si="23"/>
        <v/>
      </c>
      <c r="AE39" s="65" t="str">
        <f t="shared" si="18"/>
        <v/>
      </c>
      <c r="AF39" s="4"/>
      <c r="AG39" s="4" t="str">
        <f t="shared" si="19"/>
        <v/>
      </c>
      <c r="AH39" s="85" t="s">
        <v>562</v>
      </c>
      <c r="AI39" s="77"/>
      <c r="AJ39" s="78" t="str">
        <f t="shared" si="20"/>
        <v>　</v>
      </c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</row>
    <row r="40" spans="1:111" s="79" customFormat="1" ht="22.5" hidden="1" customHeight="1" x14ac:dyDescent="0.15">
      <c r="A40" s="152">
        <v>6</v>
      </c>
      <c r="B40" s="155"/>
      <c r="C40" s="156"/>
      <c r="D40" s="161"/>
      <c r="E40" s="164"/>
      <c r="F40" s="134" t="s">
        <v>513</v>
      </c>
      <c r="G40" s="142"/>
      <c r="H40" s="134" t="s">
        <v>512</v>
      </c>
      <c r="I40" s="137"/>
      <c r="J40" s="29"/>
      <c r="K40" s="29"/>
      <c r="L40" s="29"/>
      <c r="M40" s="29"/>
      <c r="N40" s="123"/>
      <c r="O40" s="30"/>
      <c r="P40" s="76"/>
      <c r="Q40" s="76"/>
      <c r="R40" s="76"/>
      <c r="S40" s="4" t="str">
        <f t="shared" ref="S40:S45" si="24">IF(ISBLANK(J40),"",VLOOKUP(CONCATENATE($AC$4,LEFT($B$40,1)),$S$108:$T$117,2,FALSE)+J40*100)</f>
        <v/>
      </c>
      <c r="T40" s="20" t="str">
        <f t="shared" ref="T40:T45" si="25">IF(ISBLANK(J40),"",$B$40)</f>
        <v/>
      </c>
      <c r="U40" s="3" t="str">
        <f>IF($T40="","",VLOOKUP($T40,'(種目・作業用)'!$A$2:$D$21,2,FALSE))</f>
        <v/>
      </c>
      <c r="V40" s="3" t="str">
        <f>IF($T40="","",VLOOKUP($T40,'(種目・作業用)'!$A$2:$D$21,3,FALSE))</f>
        <v/>
      </c>
      <c r="W40" s="3" t="str">
        <f>IF($T40="","",VLOOKUP($T40,'(種目・作業用)'!$A$2:$D$21,4,FALSE))</f>
        <v/>
      </c>
      <c r="X40" s="21" t="str">
        <f>IF(ISNUMBER(S40),IF(LEN(E40)=1,CONCATENATE(E40,G40,I40),CONCATENATE("0",G40,I40)),"")</f>
        <v/>
      </c>
      <c r="Y40" s="4" t="str">
        <f t="shared" si="21"/>
        <v/>
      </c>
      <c r="Z40" s="4" t="str">
        <f t="shared" si="15"/>
        <v/>
      </c>
      <c r="AA40" s="4" t="str">
        <f t="shared" si="16"/>
        <v/>
      </c>
      <c r="AB40" s="4" t="str">
        <f t="shared" si="17"/>
        <v/>
      </c>
      <c r="AC40" s="31" t="str">
        <f t="shared" si="22"/>
        <v/>
      </c>
      <c r="AD40" s="32" t="str">
        <f t="shared" si="23"/>
        <v/>
      </c>
      <c r="AE40" s="65" t="str">
        <f t="shared" ref="AE40:AE45" si="26">IF(ISBLANK(J40),"",IF(LEFT($B$40,1)="男",1,2))</f>
        <v/>
      </c>
      <c r="AF40" s="4"/>
      <c r="AG40" s="4" t="str">
        <f t="shared" si="19"/>
        <v/>
      </c>
      <c r="AH40" s="85" t="s">
        <v>562</v>
      </c>
      <c r="AI40" s="77"/>
      <c r="AJ40" s="78" t="str">
        <f t="shared" si="20"/>
        <v>　</v>
      </c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</row>
    <row r="41" spans="1:111" s="79" customFormat="1" ht="22.5" hidden="1" customHeight="1" x14ac:dyDescent="0.15">
      <c r="A41" s="153"/>
      <c r="B41" s="157"/>
      <c r="C41" s="158"/>
      <c r="D41" s="162"/>
      <c r="E41" s="165"/>
      <c r="F41" s="135"/>
      <c r="G41" s="143"/>
      <c r="H41" s="135"/>
      <c r="I41" s="138"/>
      <c r="J41" s="9"/>
      <c r="K41" s="9"/>
      <c r="L41" s="9"/>
      <c r="M41" s="9"/>
      <c r="N41" s="125"/>
      <c r="O41" s="10"/>
      <c r="P41" s="76"/>
      <c r="Q41" s="76"/>
      <c r="R41" s="76"/>
      <c r="S41" s="4" t="str">
        <f t="shared" si="24"/>
        <v/>
      </c>
      <c r="T41" s="20" t="str">
        <f t="shared" si="25"/>
        <v/>
      </c>
      <c r="U41" s="3" t="str">
        <f>IF($T41="","",VLOOKUP($T41,'(種目・作業用)'!$A$2:$D$21,2,FALSE))</f>
        <v/>
      </c>
      <c r="V41" s="3" t="str">
        <f>IF($T41="","",VLOOKUP($T41,'(種目・作業用)'!$A$2:$D$21,3,FALSE))</f>
        <v/>
      </c>
      <c r="W41" s="3" t="str">
        <f>IF($T41="","",VLOOKUP($T41,'(種目・作業用)'!$A$2:$D$21,4,FALSE))</f>
        <v/>
      </c>
      <c r="X41" s="21"/>
      <c r="Y41" s="4" t="str">
        <f t="shared" si="21"/>
        <v/>
      </c>
      <c r="Z41" s="4" t="str">
        <f t="shared" si="15"/>
        <v/>
      </c>
      <c r="AA41" s="4" t="str">
        <f t="shared" si="16"/>
        <v/>
      </c>
      <c r="AB41" s="4" t="str">
        <f t="shared" si="17"/>
        <v/>
      </c>
      <c r="AC41" s="31" t="str">
        <f t="shared" si="22"/>
        <v/>
      </c>
      <c r="AD41" s="32" t="str">
        <f t="shared" si="23"/>
        <v/>
      </c>
      <c r="AE41" s="65" t="str">
        <f t="shared" si="26"/>
        <v/>
      </c>
      <c r="AF41" s="4"/>
      <c r="AG41" s="4" t="str">
        <f t="shared" si="19"/>
        <v/>
      </c>
      <c r="AH41" s="85" t="s">
        <v>562</v>
      </c>
      <c r="AI41" s="77"/>
      <c r="AJ41" s="78" t="str">
        <f t="shared" si="20"/>
        <v>　</v>
      </c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</row>
    <row r="42" spans="1:111" s="79" customFormat="1" ht="22.5" hidden="1" customHeight="1" x14ac:dyDescent="0.15">
      <c r="A42" s="153"/>
      <c r="B42" s="157"/>
      <c r="C42" s="158"/>
      <c r="D42" s="162"/>
      <c r="E42" s="165"/>
      <c r="F42" s="135"/>
      <c r="G42" s="143"/>
      <c r="H42" s="135"/>
      <c r="I42" s="138"/>
      <c r="J42" s="9"/>
      <c r="K42" s="9"/>
      <c r="L42" s="9"/>
      <c r="M42" s="9"/>
      <c r="N42" s="125"/>
      <c r="O42" s="10"/>
      <c r="P42" s="76"/>
      <c r="Q42" s="76"/>
      <c r="R42" s="76"/>
      <c r="S42" s="4" t="str">
        <f t="shared" si="24"/>
        <v/>
      </c>
      <c r="T42" s="20" t="str">
        <f t="shared" si="25"/>
        <v/>
      </c>
      <c r="U42" s="3" t="str">
        <f>IF($T42="","",VLOOKUP($T42,'(種目・作業用)'!$A$2:$D$21,2,FALSE))</f>
        <v/>
      </c>
      <c r="V42" s="3" t="str">
        <f>IF($T42="","",VLOOKUP($T42,'(種目・作業用)'!$A$2:$D$21,3,FALSE))</f>
        <v/>
      </c>
      <c r="W42" s="3" t="str">
        <f>IF($T42="","",VLOOKUP($T42,'(種目・作業用)'!$A$2:$D$21,4,FALSE))</f>
        <v/>
      </c>
      <c r="X42" s="21"/>
      <c r="Y42" s="4" t="str">
        <f t="shared" si="21"/>
        <v/>
      </c>
      <c r="Z42" s="4" t="str">
        <f t="shared" si="15"/>
        <v/>
      </c>
      <c r="AA42" s="4" t="str">
        <f t="shared" si="16"/>
        <v/>
      </c>
      <c r="AB42" s="4" t="str">
        <f t="shared" si="17"/>
        <v/>
      </c>
      <c r="AC42" s="31" t="str">
        <f t="shared" si="22"/>
        <v/>
      </c>
      <c r="AD42" s="32" t="str">
        <f t="shared" si="23"/>
        <v/>
      </c>
      <c r="AE42" s="65" t="str">
        <f t="shared" si="26"/>
        <v/>
      </c>
      <c r="AF42" s="4"/>
      <c r="AG42" s="4" t="str">
        <f t="shared" si="19"/>
        <v/>
      </c>
      <c r="AH42" s="85" t="s">
        <v>562</v>
      </c>
      <c r="AI42" s="77"/>
      <c r="AJ42" s="78" t="str">
        <f t="shared" si="20"/>
        <v>　</v>
      </c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</row>
    <row r="43" spans="1:111" s="79" customFormat="1" ht="22.5" hidden="1" customHeight="1" x14ac:dyDescent="0.15">
      <c r="A43" s="153"/>
      <c r="B43" s="157"/>
      <c r="C43" s="158"/>
      <c r="D43" s="162"/>
      <c r="E43" s="165"/>
      <c r="F43" s="135"/>
      <c r="G43" s="143"/>
      <c r="H43" s="135"/>
      <c r="I43" s="138"/>
      <c r="J43" s="9"/>
      <c r="K43" s="9"/>
      <c r="L43" s="9"/>
      <c r="M43" s="9"/>
      <c r="N43" s="125"/>
      <c r="O43" s="10"/>
      <c r="P43" s="76"/>
      <c r="Q43" s="76"/>
      <c r="R43" s="76"/>
      <c r="S43" s="4" t="str">
        <f t="shared" si="24"/>
        <v/>
      </c>
      <c r="T43" s="20" t="str">
        <f t="shared" si="25"/>
        <v/>
      </c>
      <c r="U43" s="3" t="str">
        <f>IF($T43="","",VLOOKUP($T43,'(種目・作業用)'!$A$2:$D$21,2,FALSE))</f>
        <v/>
      </c>
      <c r="V43" s="3" t="str">
        <f>IF($T43="","",VLOOKUP($T43,'(種目・作業用)'!$A$2:$D$21,3,FALSE))</f>
        <v/>
      </c>
      <c r="W43" s="3" t="str">
        <f>IF($T43="","",VLOOKUP($T43,'(種目・作業用)'!$A$2:$D$21,4,FALSE))</f>
        <v/>
      </c>
      <c r="X43" s="21"/>
      <c r="Y43" s="4" t="str">
        <f t="shared" si="21"/>
        <v/>
      </c>
      <c r="Z43" s="4" t="str">
        <f t="shared" si="15"/>
        <v/>
      </c>
      <c r="AA43" s="4" t="str">
        <f t="shared" si="16"/>
        <v/>
      </c>
      <c r="AB43" s="4" t="str">
        <f t="shared" si="17"/>
        <v/>
      </c>
      <c r="AC43" s="31" t="str">
        <f t="shared" si="22"/>
        <v/>
      </c>
      <c r="AD43" s="32" t="str">
        <f t="shared" si="23"/>
        <v/>
      </c>
      <c r="AE43" s="65" t="str">
        <f t="shared" si="26"/>
        <v/>
      </c>
      <c r="AF43" s="4"/>
      <c r="AG43" s="4" t="str">
        <f t="shared" si="19"/>
        <v/>
      </c>
      <c r="AH43" s="85" t="s">
        <v>562</v>
      </c>
      <c r="AI43" s="77"/>
      <c r="AJ43" s="78" t="str">
        <f t="shared" si="20"/>
        <v>　</v>
      </c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</row>
    <row r="44" spans="1:111" s="77" customFormat="1" ht="22.5" hidden="1" customHeight="1" x14ac:dyDescent="0.15">
      <c r="A44" s="153"/>
      <c r="B44" s="157"/>
      <c r="C44" s="158"/>
      <c r="D44" s="162"/>
      <c r="E44" s="165"/>
      <c r="F44" s="135"/>
      <c r="G44" s="143"/>
      <c r="H44" s="135"/>
      <c r="I44" s="138"/>
      <c r="J44" s="9"/>
      <c r="K44" s="9"/>
      <c r="L44" s="9"/>
      <c r="M44" s="9"/>
      <c r="N44" s="125"/>
      <c r="O44" s="10"/>
      <c r="P44" s="76"/>
      <c r="Q44" s="76"/>
      <c r="R44" s="76"/>
      <c r="S44" s="4" t="str">
        <f t="shared" si="24"/>
        <v/>
      </c>
      <c r="T44" s="20" t="str">
        <f t="shared" si="25"/>
        <v/>
      </c>
      <c r="U44" s="3" t="str">
        <f>IF($T44="","",VLOOKUP($T44,'(種目・作業用)'!$A$2:$D$21,2,FALSE))</f>
        <v/>
      </c>
      <c r="V44" s="3" t="str">
        <f>IF($T44="","",VLOOKUP($T44,'(種目・作業用)'!$A$2:$D$21,3,FALSE))</f>
        <v/>
      </c>
      <c r="W44" s="3" t="str">
        <f>IF($T44="","",VLOOKUP($T44,'(種目・作業用)'!$A$2:$D$21,4,FALSE))</f>
        <v/>
      </c>
      <c r="X44" s="21"/>
      <c r="Y44" s="4" t="str">
        <f t="shared" si="21"/>
        <v/>
      </c>
      <c r="Z44" s="4" t="str">
        <f t="shared" si="15"/>
        <v/>
      </c>
      <c r="AA44" s="4" t="str">
        <f t="shared" si="16"/>
        <v/>
      </c>
      <c r="AB44" s="4" t="str">
        <f t="shared" si="17"/>
        <v/>
      </c>
      <c r="AC44" s="31" t="str">
        <f t="shared" si="22"/>
        <v/>
      </c>
      <c r="AD44" s="32" t="str">
        <f t="shared" si="23"/>
        <v/>
      </c>
      <c r="AE44" s="65" t="str">
        <f t="shared" si="26"/>
        <v/>
      </c>
      <c r="AF44" s="4"/>
      <c r="AG44" s="4" t="str">
        <f t="shared" si="19"/>
        <v/>
      </c>
      <c r="AH44" s="85" t="s">
        <v>562</v>
      </c>
      <c r="AJ44" s="78" t="str">
        <f t="shared" si="20"/>
        <v>　</v>
      </c>
      <c r="AK44" s="79"/>
      <c r="AL44" s="79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</row>
    <row r="45" spans="1:111" s="77" customFormat="1" ht="22.5" hidden="1" customHeight="1" x14ac:dyDescent="0.15">
      <c r="A45" s="154"/>
      <c r="B45" s="159"/>
      <c r="C45" s="160"/>
      <c r="D45" s="163"/>
      <c r="E45" s="166"/>
      <c r="F45" s="136"/>
      <c r="G45" s="144"/>
      <c r="H45" s="136"/>
      <c r="I45" s="139"/>
      <c r="J45" s="27"/>
      <c r="K45" s="27"/>
      <c r="L45" s="27"/>
      <c r="M45" s="27"/>
      <c r="N45" s="126"/>
      <c r="O45" s="28"/>
      <c r="P45" s="76"/>
      <c r="Q45" s="76"/>
      <c r="R45" s="76"/>
      <c r="S45" s="4" t="str">
        <f t="shared" si="24"/>
        <v/>
      </c>
      <c r="T45" s="20" t="str">
        <f t="shared" si="25"/>
        <v/>
      </c>
      <c r="U45" s="3" t="str">
        <f>IF($T45="","",VLOOKUP($T45,'(種目・作業用)'!$A$2:$D$21,2,FALSE))</f>
        <v/>
      </c>
      <c r="V45" s="3" t="str">
        <f>IF($T45="","",VLOOKUP($T45,'(種目・作業用)'!$A$2:$D$21,3,FALSE))</f>
        <v/>
      </c>
      <c r="W45" s="3" t="str">
        <f>IF($T45="","",VLOOKUP($T45,'(種目・作業用)'!$A$2:$D$21,4,FALSE))</f>
        <v/>
      </c>
      <c r="X45" s="21"/>
      <c r="Y45" s="4" t="str">
        <f t="shared" si="21"/>
        <v/>
      </c>
      <c r="Z45" s="4" t="str">
        <f t="shared" si="15"/>
        <v/>
      </c>
      <c r="AA45" s="4" t="str">
        <f t="shared" si="16"/>
        <v/>
      </c>
      <c r="AB45" s="4" t="str">
        <f t="shared" si="17"/>
        <v/>
      </c>
      <c r="AC45" s="31" t="str">
        <f t="shared" si="22"/>
        <v/>
      </c>
      <c r="AD45" s="32" t="str">
        <f t="shared" si="23"/>
        <v/>
      </c>
      <c r="AE45" s="65" t="str">
        <f t="shared" si="26"/>
        <v/>
      </c>
      <c r="AF45" s="4"/>
      <c r="AG45" s="4" t="str">
        <f t="shared" si="19"/>
        <v/>
      </c>
      <c r="AH45" s="85" t="s">
        <v>562</v>
      </c>
      <c r="AJ45" s="78" t="str">
        <f t="shared" si="20"/>
        <v>　</v>
      </c>
      <c r="AK45" s="79"/>
      <c r="AL45" s="79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</row>
    <row r="46" spans="1:111" s="77" customFormat="1" ht="22.5" hidden="1" customHeight="1" x14ac:dyDescent="0.15">
      <c r="A46" s="152">
        <v>7</v>
      </c>
      <c r="B46" s="155"/>
      <c r="C46" s="156"/>
      <c r="D46" s="161"/>
      <c r="E46" s="164"/>
      <c r="F46" s="134" t="s">
        <v>513</v>
      </c>
      <c r="G46" s="142"/>
      <c r="H46" s="134" t="s">
        <v>512</v>
      </c>
      <c r="I46" s="137"/>
      <c r="J46" s="29"/>
      <c r="K46" s="29"/>
      <c r="L46" s="29"/>
      <c r="M46" s="29"/>
      <c r="N46" s="123"/>
      <c r="O46" s="30"/>
      <c r="P46" s="76"/>
      <c r="Q46" s="76"/>
      <c r="R46" s="76"/>
      <c r="S46" s="4" t="str">
        <f t="shared" ref="S46:S51" si="27">IF(ISBLANK(J46),"",VLOOKUP(CONCATENATE($AC$4,LEFT($B$46,1)),$S$108:$T$117,2,FALSE)+J46*100)</f>
        <v/>
      </c>
      <c r="T46" s="20" t="str">
        <f t="shared" ref="T46:T51" si="28">IF(ISBLANK(J46),"",$B$46)</f>
        <v/>
      </c>
      <c r="U46" s="3" t="str">
        <f>IF($T46="","",VLOOKUP($T46,'(種目・作業用)'!$A$2:$D$21,2,FALSE))</f>
        <v/>
      </c>
      <c r="V46" s="3" t="str">
        <f>IF($T46="","",VLOOKUP($T46,'(種目・作業用)'!$A$2:$D$21,3,FALSE))</f>
        <v/>
      </c>
      <c r="W46" s="3" t="str">
        <f>IF($T46="","",VLOOKUP($T46,'(種目・作業用)'!$A$2:$D$21,4,FALSE))</f>
        <v/>
      </c>
      <c r="X46" s="21" t="str">
        <f>IF(ISNUMBER(S46),IF(LEN(E46)=1,CONCATENATE(E46,G46,I46),CONCATENATE("0",G46,I46)),"")</f>
        <v/>
      </c>
      <c r="Y46" s="4" t="str">
        <f t="shared" si="21"/>
        <v/>
      </c>
      <c r="Z46" s="4" t="str">
        <f t="shared" si="15"/>
        <v/>
      </c>
      <c r="AA46" s="4" t="str">
        <f t="shared" si="16"/>
        <v/>
      </c>
      <c r="AB46" s="4" t="str">
        <f t="shared" si="17"/>
        <v/>
      </c>
      <c r="AC46" s="31" t="str">
        <f t="shared" si="22"/>
        <v/>
      </c>
      <c r="AD46" s="32" t="str">
        <f t="shared" si="23"/>
        <v/>
      </c>
      <c r="AE46" s="65" t="str">
        <f t="shared" ref="AE46:AE51" si="29">IF(ISBLANK(J46),"",IF(LEFT($B$46,1)="男",1,2))</f>
        <v/>
      </c>
      <c r="AF46" s="4"/>
      <c r="AG46" s="4" t="str">
        <f t="shared" si="19"/>
        <v/>
      </c>
      <c r="AH46" s="85" t="s">
        <v>562</v>
      </c>
      <c r="AJ46" s="78" t="str">
        <f t="shared" si="20"/>
        <v>　</v>
      </c>
      <c r="AK46" s="79"/>
      <c r="AL46" s="79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</row>
    <row r="47" spans="1:111" s="77" customFormat="1" ht="22.5" hidden="1" customHeight="1" x14ac:dyDescent="0.15">
      <c r="A47" s="153"/>
      <c r="B47" s="157"/>
      <c r="C47" s="158"/>
      <c r="D47" s="162"/>
      <c r="E47" s="165"/>
      <c r="F47" s="135"/>
      <c r="G47" s="143"/>
      <c r="H47" s="135"/>
      <c r="I47" s="138"/>
      <c r="J47" s="9"/>
      <c r="K47" s="9"/>
      <c r="L47" s="9"/>
      <c r="M47" s="9"/>
      <c r="N47" s="125"/>
      <c r="O47" s="10"/>
      <c r="P47" s="76"/>
      <c r="Q47" s="76"/>
      <c r="R47" s="76"/>
      <c r="S47" s="4" t="str">
        <f t="shared" si="27"/>
        <v/>
      </c>
      <c r="T47" s="20" t="str">
        <f t="shared" si="28"/>
        <v/>
      </c>
      <c r="U47" s="3" t="str">
        <f>IF($T47="","",VLOOKUP($T47,'(種目・作業用)'!$A$2:$D$21,2,FALSE))</f>
        <v/>
      </c>
      <c r="V47" s="3" t="str">
        <f>IF($T47="","",VLOOKUP($T47,'(種目・作業用)'!$A$2:$D$21,3,FALSE))</f>
        <v/>
      </c>
      <c r="W47" s="3" t="str">
        <f>IF($T47="","",VLOOKUP($T47,'(種目・作業用)'!$A$2:$D$21,4,FALSE))</f>
        <v/>
      </c>
      <c r="X47" s="21"/>
      <c r="Y47" s="4" t="str">
        <f t="shared" si="21"/>
        <v/>
      </c>
      <c r="Z47" s="4" t="str">
        <f t="shared" si="15"/>
        <v/>
      </c>
      <c r="AA47" s="4" t="str">
        <f t="shared" si="16"/>
        <v/>
      </c>
      <c r="AB47" s="4" t="str">
        <f t="shared" si="17"/>
        <v/>
      </c>
      <c r="AC47" s="31" t="str">
        <f t="shared" si="22"/>
        <v/>
      </c>
      <c r="AD47" s="32" t="str">
        <f t="shared" si="23"/>
        <v/>
      </c>
      <c r="AE47" s="65" t="str">
        <f t="shared" si="29"/>
        <v/>
      </c>
      <c r="AF47" s="4"/>
      <c r="AG47" s="4" t="str">
        <f t="shared" si="19"/>
        <v/>
      </c>
      <c r="AH47" s="85" t="s">
        <v>562</v>
      </c>
      <c r="AJ47" s="78" t="str">
        <f t="shared" si="20"/>
        <v>　</v>
      </c>
      <c r="AK47" s="79"/>
      <c r="AL47" s="79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</row>
    <row r="48" spans="1:111" s="77" customFormat="1" ht="22.5" hidden="1" customHeight="1" x14ac:dyDescent="0.15">
      <c r="A48" s="153"/>
      <c r="B48" s="157"/>
      <c r="C48" s="158"/>
      <c r="D48" s="162"/>
      <c r="E48" s="165"/>
      <c r="F48" s="135"/>
      <c r="G48" s="143"/>
      <c r="H48" s="135"/>
      <c r="I48" s="138"/>
      <c r="J48" s="9"/>
      <c r="K48" s="9"/>
      <c r="L48" s="9"/>
      <c r="M48" s="9"/>
      <c r="N48" s="125"/>
      <c r="O48" s="10"/>
      <c r="P48" s="76"/>
      <c r="Q48" s="76"/>
      <c r="R48" s="76"/>
      <c r="S48" s="4" t="str">
        <f t="shared" si="27"/>
        <v/>
      </c>
      <c r="T48" s="20" t="str">
        <f t="shared" si="28"/>
        <v/>
      </c>
      <c r="U48" s="3" t="str">
        <f>IF($T48="","",VLOOKUP($T48,'(種目・作業用)'!$A$2:$D$21,2,FALSE))</f>
        <v/>
      </c>
      <c r="V48" s="3" t="str">
        <f>IF($T48="","",VLOOKUP($T48,'(種目・作業用)'!$A$2:$D$21,3,FALSE))</f>
        <v/>
      </c>
      <c r="W48" s="3" t="str">
        <f>IF($T48="","",VLOOKUP($T48,'(種目・作業用)'!$A$2:$D$21,4,FALSE))</f>
        <v/>
      </c>
      <c r="X48" s="21"/>
      <c r="Y48" s="4" t="str">
        <f t="shared" si="21"/>
        <v/>
      </c>
      <c r="Z48" s="4" t="str">
        <f t="shared" si="15"/>
        <v/>
      </c>
      <c r="AA48" s="4" t="str">
        <f t="shared" si="16"/>
        <v/>
      </c>
      <c r="AB48" s="4" t="str">
        <f t="shared" si="17"/>
        <v/>
      </c>
      <c r="AC48" s="31" t="str">
        <f t="shared" si="22"/>
        <v/>
      </c>
      <c r="AD48" s="32" t="str">
        <f t="shared" si="23"/>
        <v/>
      </c>
      <c r="AE48" s="65" t="str">
        <f t="shared" si="29"/>
        <v/>
      </c>
      <c r="AF48" s="4"/>
      <c r="AG48" s="4" t="str">
        <f t="shared" si="19"/>
        <v/>
      </c>
      <c r="AH48" s="85" t="s">
        <v>562</v>
      </c>
      <c r="AJ48" s="78" t="str">
        <f t="shared" si="20"/>
        <v>　</v>
      </c>
      <c r="AK48" s="79"/>
      <c r="AL48" s="79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</row>
    <row r="49" spans="1:111" s="77" customFormat="1" ht="22.5" hidden="1" customHeight="1" x14ac:dyDescent="0.15">
      <c r="A49" s="153"/>
      <c r="B49" s="157"/>
      <c r="C49" s="158"/>
      <c r="D49" s="162"/>
      <c r="E49" s="165"/>
      <c r="F49" s="135"/>
      <c r="G49" s="143"/>
      <c r="H49" s="135"/>
      <c r="I49" s="138"/>
      <c r="J49" s="9"/>
      <c r="K49" s="9"/>
      <c r="L49" s="9"/>
      <c r="M49" s="9"/>
      <c r="N49" s="125"/>
      <c r="O49" s="10"/>
      <c r="P49" s="76"/>
      <c r="Q49" s="76"/>
      <c r="R49" s="76"/>
      <c r="S49" s="4" t="str">
        <f t="shared" si="27"/>
        <v/>
      </c>
      <c r="T49" s="20" t="str">
        <f t="shared" si="28"/>
        <v/>
      </c>
      <c r="U49" s="3" t="str">
        <f>IF($T49="","",VLOOKUP($T49,'(種目・作業用)'!$A$2:$D$21,2,FALSE))</f>
        <v/>
      </c>
      <c r="V49" s="3" t="str">
        <f>IF($T49="","",VLOOKUP($T49,'(種目・作業用)'!$A$2:$D$21,3,FALSE))</f>
        <v/>
      </c>
      <c r="W49" s="3" t="str">
        <f>IF($T49="","",VLOOKUP($T49,'(種目・作業用)'!$A$2:$D$21,4,FALSE))</f>
        <v/>
      </c>
      <c r="X49" s="21"/>
      <c r="Y49" s="4" t="str">
        <f t="shared" si="21"/>
        <v/>
      </c>
      <c r="Z49" s="4" t="str">
        <f t="shared" si="15"/>
        <v/>
      </c>
      <c r="AA49" s="4" t="str">
        <f t="shared" si="16"/>
        <v/>
      </c>
      <c r="AB49" s="4" t="str">
        <f t="shared" si="17"/>
        <v/>
      </c>
      <c r="AC49" s="31" t="str">
        <f t="shared" si="22"/>
        <v/>
      </c>
      <c r="AD49" s="32" t="str">
        <f t="shared" si="23"/>
        <v/>
      </c>
      <c r="AE49" s="65" t="str">
        <f t="shared" si="29"/>
        <v/>
      </c>
      <c r="AF49" s="4"/>
      <c r="AG49" s="4" t="str">
        <f t="shared" si="19"/>
        <v/>
      </c>
      <c r="AH49" s="85" t="s">
        <v>562</v>
      </c>
      <c r="AJ49" s="78" t="str">
        <f t="shared" si="20"/>
        <v>　</v>
      </c>
      <c r="AK49" s="79"/>
      <c r="AL49" s="79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</row>
    <row r="50" spans="1:111" s="77" customFormat="1" ht="22.5" hidden="1" customHeight="1" x14ac:dyDescent="0.15">
      <c r="A50" s="153"/>
      <c r="B50" s="157"/>
      <c r="C50" s="158"/>
      <c r="D50" s="162"/>
      <c r="E50" s="165"/>
      <c r="F50" s="135"/>
      <c r="G50" s="143"/>
      <c r="H50" s="135"/>
      <c r="I50" s="138"/>
      <c r="J50" s="9"/>
      <c r="K50" s="9"/>
      <c r="L50" s="9"/>
      <c r="M50" s="9"/>
      <c r="N50" s="125"/>
      <c r="O50" s="10"/>
      <c r="P50" s="76"/>
      <c r="Q50" s="76"/>
      <c r="R50" s="76"/>
      <c r="S50" s="4" t="str">
        <f t="shared" si="27"/>
        <v/>
      </c>
      <c r="T50" s="20" t="str">
        <f t="shared" si="28"/>
        <v/>
      </c>
      <c r="U50" s="3" t="str">
        <f>IF($T50="","",VLOOKUP($T50,'(種目・作業用)'!$A$2:$D$21,2,FALSE))</f>
        <v/>
      </c>
      <c r="V50" s="3" t="str">
        <f>IF($T50="","",VLOOKUP($T50,'(種目・作業用)'!$A$2:$D$21,3,FALSE))</f>
        <v/>
      </c>
      <c r="W50" s="3" t="str">
        <f>IF($T50="","",VLOOKUP($T50,'(種目・作業用)'!$A$2:$D$21,4,FALSE))</f>
        <v/>
      </c>
      <c r="X50" s="21"/>
      <c r="Y50" s="4" t="str">
        <f t="shared" si="21"/>
        <v/>
      </c>
      <c r="Z50" s="4" t="str">
        <f t="shared" si="15"/>
        <v/>
      </c>
      <c r="AA50" s="4" t="str">
        <f t="shared" si="16"/>
        <v/>
      </c>
      <c r="AB50" s="4" t="str">
        <f t="shared" si="17"/>
        <v/>
      </c>
      <c r="AC50" s="31" t="str">
        <f t="shared" si="22"/>
        <v/>
      </c>
      <c r="AD50" s="32" t="str">
        <f t="shared" si="23"/>
        <v/>
      </c>
      <c r="AE50" s="65" t="str">
        <f t="shared" si="29"/>
        <v/>
      </c>
      <c r="AF50" s="4"/>
      <c r="AG50" s="4" t="str">
        <f t="shared" si="19"/>
        <v/>
      </c>
      <c r="AH50" s="85" t="s">
        <v>562</v>
      </c>
      <c r="AJ50" s="78" t="str">
        <f t="shared" si="20"/>
        <v>　</v>
      </c>
      <c r="AK50" s="79"/>
      <c r="AL50" s="79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</row>
    <row r="51" spans="1:111" s="77" customFormat="1" ht="22.5" hidden="1" customHeight="1" x14ac:dyDescent="0.15">
      <c r="A51" s="154"/>
      <c r="B51" s="159"/>
      <c r="C51" s="160"/>
      <c r="D51" s="163"/>
      <c r="E51" s="166"/>
      <c r="F51" s="136"/>
      <c r="G51" s="144"/>
      <c r="H51" s="136"/>
      <c r="I51" s="139"/>
      <c r="J51" s="27"/>
      <c r="K51" s="27"/>
      <c r="L51" s="27"/>
      <c r="M51" s="27"/>
      <c r="N51" s="126"/>
      <c r="O51" s="28"/>
      <c r="P51" s="76"/>
      <c r="Q51" s="76"/>
      <c r="R51" s="76"/>
      <c r="S51" s="4" t="str">
        <f t="shared" si="27"/>
        <v/>
      </c>
      <c r="T51" s="20" t="str">
        <f t="shared" si="28"/>
        <v/>
      </c>
      <c r="U51" s="3" t="str">
        <f>IF($T51="","",VLOOKUP($T51,'(種目・作業用)'!$A$2:$D$21,2,FALSE))</f>
        <v/>
      </c>
      <c r="V51" s="3" t="str">
        <f>IF($T51="","",VLOOKUP($T51,'(種目・作業用)'!$A$2:$D$21,3,FALSE))</f>
        <v/>
      </c>
      <c r="W51" s="3" t="str">
        <f>IF($T51="","",VLOOKUP($T51,'(種目・作業用)'!$A$2:$D$21,4,FALSE))</f>
        <v/>
      </c>
      <c r="X51" s="21"/>
      <c r="Y51" s="4" t="str">
        <f t="shared" si="21"/>
        <v/>
      </c>
      <c r="Z51" s="4" t="str">
        <f t="shared" si="15"/>
        <v/>
      </c>
      <c r="AA51" s="4" t="str">
        <f t="shared" si="16"/>
        <v/>
      </c>
      <c r="AB51" s="4" t="str">
        <f t="shared" si="17"/>
        <v/>
      </c>
      <c r="AC51" s="31" t="str">
        <f t="shared" si="22"/>
        <v/>
      </c>
      <c r="AD51" s="32" t="str">
        <f t="shared" si="23"/>
        <v/>
      </c>
      <c r="AE51" s="65" t="str">
        <f t="shared" si="29"/>
        <v/>
      </c>
      <c r="AF51" s="4"/>
      <c r="AG51" s="4" t="str">
        <f t="shared" si="19"/>
        <v/>
      </c>
      <c r="AH51" s="85" t="s">
        <v>562</v>
      </c>
      <c r="AJ51" s="78" t="str">
        <f t="shared" si="20"/>
        <v>　</v>
      </c>
      <c r="AK51" s="79"/>
      <c r="AL51" s="79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</row>
    <row r="52" spans="1:111" s="77" customFormat="1" ht="22.5" hidden="1" customHeight="1" x14ac:dyDescent="0.15">
      <c r="A52" s="152">
        <v>8</v>
      </c>
      <c r="B52" s="155"/>
      <c r="C52" s="156"/>
      <c r="D52" s="161"/>
      <c r="E52" s="164"/>
      <c r="F52" s="134" t="s">
        <v>513</v>
      </c>
      <c r="G52" s="142"/>
      <c r="H52" s="134" t="s">
        <v>512</v>
      </c>
      <c r="I52" s="137"/>
      <c r="J52" s="29"/>
      <c r="K52" s="29"/>
      <c r="L52" s="29"/>
      <c r="M52" s="29"/>
      <c r="N52" s="127"/>
      <c r="O52" s="8"/>
      <c r="P52" s="76"/>
      <c r="Q52" s="76"/>
      <c r="R52" s="76"/>
      <c r="S52" s="4" t="str">
        <f t="shared" ref="S52:S57" si="30">IF(ISBLANK(J52),"",VLOOKUP(CONCATENATE($AC$4,LEFT($B$52,1)),$S$108:$T$117,2,FALSE)+J52*100)</f>
        <v/>
      </c>
      <c r="T52" s="20" t="str">
        <f t="shared" ref="T52:T57" si="31">IF(ISBLANK(J52),"",$B$52)</f>
        <v/>
      </c>
      <c r="U52" s="3" t="str">
        <f>IF($T52="","",VLOOKUP($T52,'(種目・作業用)'!$A$2:$D$21,2,FALSE))</f>
        <v/>
      </c>
      <c r="V52" s="3" t="str">
        <f>IF($T52="","",VLOOKUP($T52,'(種目・作業用)'!$A$2:$D$21,3,FALSE))</f>
        <v/>
      </c>
      <c r="W52" s="3" t="str">
        <f>IF($T52="","",VLOOKUP($T52,'(種目・作業用)'!$A$2:$D$21,4,FALSE))</f>
        <v/>
      </c>
      <c r="X52" s="21" t="str">
        <f>IF(ISNUMBER(S52),IF(LEN(E52)=1,CONCATENATE(E52,G52,I52),CONCATENATE("0",G52,I52)),"")</f>
        <v/>
      </c>
      <c r="Y52" s="4" t="str">
        <f t="shared" si="21"/>
        <v/>
      </c>
      <c r="Z52" s="4" t="str">
        <f t="shared" si="15"/>
        <v/>
      </c>
      <c r="AA52" s="4" t="str">
        <f t="shared" si="16"/>
        <v/>
      </c>
      <c r="AB52" s="4" t="str">
        <f t="shared" si="17"/>
        <v/>
      </c>
      <c r="AC52" s="31" t="str">
        <f t="shared" si="22"/>
        <v/>
      </c>
      <c r="AD52" s="32" t="str">
        <f t="shared" si="23"/>
        <v/>
      </c>
      <c r="AE52" s="65" t="str">
        <f t="shared" ref="AE52:AE57" si="32">IF(ISBLANK(J52),"",IF(LEFT($B$52,1)="男",1,2))</f>
        <v/>
      </c>
      <c r="AF52" s="4"/>
      <c r="AG52" s="4" t="str">
        <f t="shared" si="19"/>
        <v/>
      </c>
      <c r="AH52" s="85" t="s">
        <v>562</v>
      </c>
      <c r="AJ52" s="78" t="str">
        <f t="shared" si="20"/>
        <v>　</v>
      </c>
      <c r="AK52" s="79"/>
      <c r="AL52" s="79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</row>
    <row r="53" spans="1:111" s="77" customFormat="1" ht="22.5" hidden="1" customHeight="1" x14ac:dyDescent="0.15">
      <c r="A53" s="153"/>
      <c r="B53" s="157"/>
      <c r="C53" s="158"/>
      <c r="D53" s="162"/>
      <c r="E53" s="165"/>
      <c r="F53" s="135"/>
      <c r="G53" s="143"/>
      <c r="H53" s="135"/>
      <c r="I53" s="138"/>
      <c r="J53" s="9"/>
      <c r="K53" s="9"/>
      <c r="L53" s="9"/>
      <c r="M53" s="9"/>
      <c r="N53" s="125"/>
      <c r="O53" s="10"/>
      <c r="P53" s="76"/>
      <c r="Q53" s="76"/>
      <c r="R53" s="76"/>
      <c r="S53" s="4" t="str">
        <f t="shared" si="30"/>
        <v/>
      </c>
      <c r="T53" s="20" t="str">
        <f t="shared" si="31"/>
        <v/>
      </c>
      <c r="U53" s="3" t="str">
        <f>IF($T53="","",VLOOKUP($T53,'(種目・作業用)'!$A$2:$D$21,2,FALSE))</f>
        <v/>
      </c>
      <c r="V53" s="3" t="str">
        <f>IF($T53="","",VLOOKUP($T53,'(種目・作業用)'!$A$2:$D$21,3,FALSE))</f>
        <v/>
      </c>
      <c r="W53" s="3" t="str">
        <f>IF($T53="","",VLOOKUP($T53,'(種目・作業用)'!$A$2:$D$21,4,FALSE))</f>
        <v/>
      </c>
      <c r="X53" s="21"/>
      <c r="Y53" s="4" t="str">
        <f t="shared" si="21"/>
        <v/>
      </c>
      <c r="Z53" s="4" t="str">
        <f t="shared" si="15"/>
        <v/>
      </c>
      <c r="AA53" s="4" t="str">
        <f t="shared" si="16"/>
        <v/>
      </c>
      <c r="AB53" s="4" t="str">
        <f t="shared" si="17"/>
        <v/>
      </c>
      <c r="AC53" s="31" t="str">
        <f t="shared" si="22"/>
        <v/>
      </c>
      <c r="AD53" s="32" t="str">
        <f t="shared" si="23"/>
        <v/>
      </c>
      <c r="AE53" s="65" t="str">
        <f t="shared" si="32"/>
        <v/>
      </c>
      <c r="AF53" s="4"/>
      <c r="AG53" s="4" t="str">
        <f t="shared" si="19"/>
        <v/>
      </c>
      <c r="AH53" s="85" t="s">
        <v>562</v>
      </c>
      <c r="AJ53" s="78" t="str">
        <f t="shared" si="20"/>
        <v>　</v>
      </c>
      <c r="AK53" s="79"/>
      <c r="AL53" s="79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</row>
    <row r="54" spans="1:111" s="77" customFormat="1" ht="22.5" hidden="1" customHeight="1" x14ac:dyDescent="0.15">
      <c r="A54" s="153"/>
      <c r="B54" s="157"/>
      <c r="C54" s="158"/>
      <c r="D54" s="162"/>
      <c r="E54" s="165"/>
      <c r="F54" s="135"/>
      <c r="G54" s="143"/>
      <c r="H54" s="135"/>
      <c r="I54" s="138"/>
      <c r="J54" s="9"/>
      <c r="K54" s="9"/>
      <c r="L54" s="9"/>
      <c r="M54" s="9"/>
      <c r="N54" s="125"/>
      <c r="O54" s="10"/>
      <c r="P54" s="76"/>
      <c r="Q54" s="76"/>
      <c r="R54" s="76"/>
      <c r="S54" s="4" t="str">
        <f t="shared" si="30"/>
        <v/>
      </c>
      <c r="T54" s="20" t="str">
        <f t="shared" si="31"/>
        <v/>
      </c>
      <c r="U54" s="3" t="str">
        <f>IF($T54="","",VLOOKUP($T54,'(種目・作業用)'!$A$2:$D$21,2,FALSE))</f>
        <v/>
      </c>
      <c r="V54" s="3" t="str">
        <f>IF($T54="","",VLOOKUP($T54,'(種目・作業用)'!$A$2:$D$21,3,FALSE))</f>
        <v/>
      </c>
      <c r="W54" s="3" t="str">
        <f>IF($T54="","",VLOOKUP($T54,'(種目・作業用)'!$A$2:$D$21,4,FALSE))</f>
        <v/>
      </c>
      <c r="X54" s="21"/>
      <c r="Y54" s="4" t="str">
        <f t="shared" si="21"/>
        <v/>
      </c>
      <c r="Z54" s="4" t="str">
        <f t="shared" si="15"/>
        <v/>
      </c>
      <c r="AA54" s="4" t="str">
        <f t="shared" si="16"/>
        <v/>
      </c>
      <c r="AB54" s="4" t="str">
        <f t="shared" si="17"/>
        <v/>
      </c>
      <c r="AC54" s="31" t="str">
        <f t="shared" si="22"/>
        <v/>
      </c>
      <c r="AD54" s="32" t="str">
        <f t="shared" si="23"/>
        <v/>
      </c>
      <c r="AE54" s="65" t="str">
        <f t="shared" si="32"/>
        <v/>
      </c>
      <c r="AF54" s="4"/>
      <c r="AG54" s="4" t="str">
        <f t="shared" si="19"/>
        <v/>
      </c>
      <c r="AH54" s="85" t="s">
        <v>562</v>
      </c>
      <c r="AJ54" s="78" t="str">
        <f t="shared" si="20"/>
        <v>　</v>
      </c>
      <c r="AK54" s="79"/>
      <c r="AL54" s="79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</row>
    <row r="55" spans="1:111" s="77" customFormat="1" ht="22.5" hidden="1" customHeight="1" x14ac:dyDescent="0.15">
      <c r="A55" s="153"/>
      <c r="B55" s="157"/>
      <c r="C55" s="158"/>
      <c r="D55" s="162"/>
      <c r="E55" s="165"/>
      <c r="F55" s="135"/>
      <c r="G55" s="143"/>
      <c r="H55" s="135"/>
      <c r="I55" s="138"/>
      <c r="J55" s="9"/>
      <c r="K55" s="9"/>
      <c r="L55" s="9"/>
      <c r="M55" s="9"/>
      <c r="N55" s="125"/>
      <c r="O55" s="10"/>
      <c r="P55" s="76"/>
      <c r="Q55" s="76"/>
      <c r="R55" s="76"/>
      <c r="S55" s="4" t="str">
        <f t="shared" si="30"/>
        <v/>
      </c>
      <c r="T55" s="20" t="str">
        <f t="shared" si="31"/>
        <v/>
      </c>
      <c r="U55" s="3" t="str">
        <f>IF($T55="","",VLOOKUP($T55,'(種目・作業用)'!$A$2:$D$21,2,FALSE))</f>
        <v/>
      </c>
      <c r="V55" s="3" t="str">
        <f>IF($T55="","",VLOOKUP($T55,'(種目・作業用)'!$A$2:$D$21,3,FALSE))</f>
        <v/>
      </c>
      <c r="W55" s="3" t="str">
        <f>IF($T55="","",VLOOKUP($T55,'(種目・作業用)'!$A$2:$D$21,4,FALSE))</f>
        <v/>
      </c>
      <c r="X55" s="21"/>
      <c r="Y55" s="4" t="str">
        <f t="shared" si="21"/>
        <v/>
      </c>
      <c r="Z55" s="4" t="str">
        <f t="shared" si="15"/>
        <v/>
      </c>
      <c r="AA55" s="4" t="str">
        <f t="shared" si="16"/>
        <v/>
      </c>
      <c r="AB55" s="4" t="str">
        <f t="shared" si="17"/>
        <v/>
      </c>
      <c r="AC55" s="31" t="str">
        <f t="shared" si="22"/>
        <v/>
      </c>
      <c r="AD55" s="32" t="str">
        <f t="shared" si="23"/>
        <v/>
      </c>
      <c r="AE55" s="65" t="str">
        <f t="shared" si="32"/>
        <v/>
      </c>
      <c r="AF55" s="4"/>
      <c r="AG55" s="4" t="str">
        <f t="shared" si="19"/>
        <v/>
      </c>
      <c r="AH55" s="85" t="s">
        <v>562</v>
      </c>
      <c r="AJ55" s="78" t="str">
        <f t="shared" si="20"/>
        <v>　</v>
      </c>
      <c r="AK55" s="79"/>
      <c r="AL55" s="79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</row>
    <row r="56" spans="1:111" s="77" customFormat="1" ht="22.5" hidden="1" customHeight="1" x14ac:dyDescent="0.15">
      <c r="A56" s="153"/>
      <c r="B56" s="157"/>
      <c r="C56" s="158"/>
      <c r="D56" s="162"/>
      <c r="E56" s="165"/>
      <c r="F56" s="135"/>
      <c r="G56" s="143"/>
      <c r="H56" s="135"/>
      <c r="I56" s="138"/>
      <c r="J56" s="9"/>
      <c r="K56" s="9"/>
      <c r="L56" s="9"/>
      <c r="M56" s="9"/>
      <c r="N56" s="125"/>
      <c r="O56" s="10"/>
      <c r="P56" s="76"/>
      <c r="Q56" s="76"/>
      <c r="R56" s="76"/>
      <c r="S56" s="4" t="str">
        <f t="shared" si="30"/>
        <v/>
      </c>
      <c r="T56" s="20" t="str">
        <f t="shared" si="31"/>
        <v/>
      </c>
      <c r="U56" s="3" t="str">
        <f>IF($T56="","",VLOOKUP($T56,'(種目・作業用)'!$A$2:$D$21,2,FALSE))</f>
        <v/>
      </c>
      <c r="V56" s="3" t="str">
        <f>IF($T56="","",VLOOKUP($T56,'(種目・作業用)'!$A$2:$D$21,3,FALSE))</f>
        <v/>
      </c>
      <c r="W56" s="3" t="str">
        <f>IF($T56="","",VLOOKUP($T56,'(種目・作業用)'!$A$2:$D$21,4,FALSE))</f>
        <v/>
      </c>
      <c r="X56" s="21"/>
      <c r="Y56" s="4" t="str">
        <f t="shared" si="21"/>
        <v/>
      </c>
      <c r="Z56" s="4" t="str">
        <f t="shared" si="15"/>
        <v/>
      </c>
      <c r="AA56" s="4" t="str">
        <f t="shared" si="16"/>
        <v/>
      </c>
      <c r="AB56" s="4" t="str">
        <f t="shared" si="17"/>
        <v/>
      </c>
      <c r="AC56" s="31" t="str">
        <f t="shared" si="22"/>
        <v/>
      </c>
      <c r="AD56" s="32" t="str">
        <f t="shared" si="23"/>
        <v/>
      </c>
      <c r="AE56" s="65" t="str">
        <f t="shared" si="32"/>
        <v/>
      </c>
      <c r="AF56" s="4"/>
      <c r="AG56" s="4" t="str">
        <f t="shared" si="19"/>
        <v/>
      </c>
      <c r="AH56" s="85" t="s">
        <v>562</v>
      </c>
      <c r="AJ56" s="78" t="str">
        <f t="shared" si="20"/>
        <v>　</v>
      </c>
      <c r="AK56" s="79"/>
      <c r="AL56" s="79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</row>
    <row r="57" spans="1:111" s="77" customFormat="1" ht="22.5" hidden="1" customHeight="1" x14ac:dyDescent="0.15">
      <c r="A57" s="154"/>
      <c r="B57" s="159"/>
      <c r="C57" s="160"/>
      <c r="D57" s="163"/>
      <c r="E57" s="166"/>
      <c r="F57" s="136"/>
      <c r="G57" s="144"/>
      <c r="H57" s="136"/>
      <c r="I57" s="139"/>
      <c r="J57" s="27"/>
      <c r="K57" s="27"/>
      <c r="L57" s="27"/>
      <c r="M57" s="27"/>
      <c r="N57" s="128"/>
      <c r="O57" s="10"/>
      <c r="P57" s="76"/>
      <c r="Q57" s="76"/>
      <c r="R57" s="76"/>
      <c r="S57" s="4" t="str">
        <f t="shared" si="30"/>
        <v/>
      </c>
      <c r="T57" s="20" t="str">
        <f t="shared" si="31"/>
        <v/>
      </c>
      <c r="U57" s="3" t="str">
        <f>IF($T57="","",VLOOKUP($T57,'(種目・作業用)'!$A$2:$D$21,2,FALSE))</f>
        <v/>
      </c>
      <c r="V57" s="3" t="str">
        <f>IF($T57="","",VLOOKUP($T57,'(種目・作業用)'!$A$2:$D$21,3,FALSE))</f>
        <v/>
      </c>
      <c r="W57" s="3" t="str">
        <f>IF($T57="","",VLOOKUP($T57,'(種目・作業用)'!$A$2:$D$21,4,FALSE))</f>
        <v/>
      </c>
      <c r="X57" s="21"/>
      <c r="Y57" s="4" t="str">
        <f t="shared" si="21"/>
        <v/>
      </c>
      <c r="Z57" s="4" t="str">
        <f t="shared" si="15"/>
        <v/>
      </c>
      <c r="AA57" s="4" t="str">
        <f t="shared" si="16"/>
        <v/>
      </c>
      <c r="AB57" s="4" t="str">
        <f t="shared" si="17"/>
        <v/>
      </c>
      <c r="AC57" s="31" t="str">
        <f t="shared" si="22"/>
        <v/>
      </c>
      <c r="AD57" s="32" t="str">
        <f t="shared" si="23"/>
        <v/>
      </c>
      <c r="AE57" s="65" t="str">
        <f t="shared" si="32"/>
        <v/>
      </c>
      <c r="AF57" s="4"/>
      <c r="AG57" s="4" t="str">
        <f t="shared" si="19"/>
        <v/>
      </c>
      <c r="AH57" s="85" t="s">
        <v>562</v>
      </c>
      <c r="AJ57" s="78" t="str">
        <f t="shared" si="20"/>
        <v>　</v>
      </c>
      <c r="AK57" s="79"/>
      <c r="AL57" s="79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</row>
    <row r="58" spans="1:111" s="77" customFormat="1" ht="22.5" hidden="1" customHeight="1" x14ac:dyDescent="0.15">
      <c r="A58" s="92"/>
      <c r="B58" s="93"/>
      <c r="C58" s="94"/>
      <c r="D58" s="94"/>
      <c r="E58" s="74"/>
      <c r="F58" s="74"/>
      <c r="G58" s="74"/>
      <c r="H58" s="74"/>
      <c r="I58" s="74"/>
      <c r="J58" s="107" t="s">
        <v>11</v>
      </c>
      <c r="K58" s="146"/>
      <c r="L58" s="146"/>
      <c r="M58" s="146"/>
      <c r="N58" s="120"/>
      <c r="O58" s="95" t="s">
        <v>10</v>
      </c>
      <c r="P58" s="76"/>
      <c r="Q58" s="76"/>
      <c r="R58" s="76"/>
      <c r="S58" s="17"/>
      <c r="T58" s="18"/>
      <c r="U58" s="17"/>
      <c r="V58" s="17"/>
      <c r="W58" s="17"/>
      <c r="X58" s="17"/>
      <c r="Y58" s="17"/>
      <c r="Z58" s="17"/>
      <c r="AA58" s="17"/>
      <c r="AB58" s="17"/>
      <c r="AC58" s="19"/>
      <c r="AD58" s="17"/>
      <c r="AE58" s="67"/>
      <c r="AF58" s="17"/>
      <c r="AG58" s="17"/>
      <c r="AJ58" s="79"/>
      <c r="AK58" s="79"/>
      <c r="AL58" s="79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</row>
    <row r="59" spans="1:111" s="77" customFormat="1" ht="7.5" hidden="1" customHeight="1" x14ac:dyDescent="0.15">
      <c r="A59" s="96"/>
      <c r="B59" s="96"/>
      <c r="C59" s="97"/>
      <c r="D59" s="97"/>
      <c r="E59" s="98"/>
      <c r="F59" s="98"/>
      <c r="G59" s="98"/>
      <c r="H59" s="98"/>
      <c r="I59" s="98"/>
      <c r="J59" s="96"/>
      <c r="K59" s="96"/>
      <c r="L59" s="96"/>
      <c r="M59" s="96"/>
      <c r="N59" s="96"/>
      <c r="O59" s="99"/>
      <c r="P59" s="76"/>
      <c r="Q59" s="76"/>
      <c r="R59" s="76"/>
      <c r="S59" s="17"/>
      <c r="T59" s="18"/>
      <c r="U59" s="17"/>
      <c r="V59" s="17"/>
      <c r="W59" s="17"/>
      <c r="X59" s="17"/>
      <c r="Y59" s="17"/>
      <c r="Z59" s="17"/>
      <c r="AA59" s="17"/>
      <c r="AB59" s="17"/>
      <c r="AC59" s="19"/>
      <c r="AD59" s="17"/>
      <c r="AE59" s="67"/>
      <c r="AF59" s="17"/>
      <c r="AG59" s="17"/>
      <c r="AJ59" s="79"/>
      <c r="AK59" s="79"/>
      <c r="AL59" s="79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</row>
    <row r="60" spans="1:111" s="77" customFormat="1" ht="22.5" hidden="1" customHeight="1" x14ac:dyDescent="0.15">
      <c r="A60" s="147" t="s">
        <v>816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76"/>
      <c r="Q60" s="76"/>
      <c r="R60" s="76"/>
      <c r="S60" s="17"/>
      <c r="T60" s="18"/>
      <c r="U60" s="17"/>
      <c r="V60" s="17"/>
      <c r="W60" s="17"/>
      <c r="X60" s="17"/>
      <c r="Y60" s="17"/>
      <c r="Z60" s="17"/>
      <c r="AA60" s="17"/>
      <c r="AB60" s="17"/>
      <c r="AC60" s="19"/>
      <c r="AD60" s="17"/>
      <c r="AE60" s="67"/>
      <c r="AF60" s="17"/>
      <c r="AG60" s="17"/>
      <c r="AJ60" s="79"/>
      <c r="AK60" s="79"/>
      <c r="AL60" s="79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</row>
    <row r="61" spans="1:111" s="77" customFormat="1" ht="7.5" hidden="1" customHeight="1" x14ac:dyDescent="0.1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76"/>
      <c r="Q61" s="76"/>
      <c r="R61" s="76"/>
      <c r="S61" s="17"/>
      <c r="T61" s="18"/>
      <c r="U61" s="17"/>
      <c r="V61" s="17"/>
      <c r="W61" s="17"/>
      <c r="X61" s="17"/>
      <c r="Y61" s="17"/>
      <c r="Z61" s="17"/>
      <c r="AA61" s="17"/>
      <c r="AB61" s="17"/>
      <c r="AC61" s="19"/>
      <c r="AD61" s="17"/>
      <c r="AE61" s="67"/>
      <c r="AF61" s="17"/>
      <c r="AG61" s="17"/>
      <c r="AJ61" s="79"/>
      <c r="AK61" s="79"/>
      <c r="AL61" s="79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</row>
    <row r="62" spans="1:111" s="77" customFormat="1" hidden="1" x14ac:dyDescent="0.15">
      <c r="A62" s="14"/>
      <c r="B62" s="108"/>
      <c r="C62" s="109" t="s">
        <v>12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76"/>
      <c r="Q62" s="76"/>
      <c r="R62" s="76"/>
      <c r="S62" s="17"/>
      <c r="T62" s="18"/>
      <c r="U62" s="17"/>
      <c r="V62" s="17"/>
      <c r="W62" s="17"/>
      <c r="X62" s="17"/>
      <c r="Y62" s="17"/>
      <c r="Z62" s="17"/>
      <c r="AA62" s="17"/>
      <c r="AB62" s="17"/>
      <c r="AC62" s="19"/>
      <c r="AD62" s="17"/>
      <c r="AE62" s="67"/>
      <c r="AF62" s="17"/>
      <c r="AG62" s="17"/>
      <c r="AJ62" s="79"/>
      <c r="AK62" s="79"/>
      <c r="AL62" s="79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</row>
    <row r="63" spans="1:111" s="77" customFormat="1" hidden="1" x14ac:dyDescent="0.1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76"/>
      <c r="Q63" s="76"/>
      <c r="R63" s="76"/>
      <c r="S63" s="17"/>
      <c r="T63" s="18"/>
      <c r="U63" s="17"/>
      <c r="V63" s="17"/>
      <c r="W63" s="17"/>
      <c r="X63" s="17"/>
      <c r="Y63" s="17"/>
      <c r="Z63" s="17"/>
      <c r="AA63" s="17"/>
      <c r="AB63" s="17"/>
      <c r="AC63" s="19"/>
      <c r="AD63" s="17"/>
      <c r="AE63" s="67"/>
      <c r="AF63" s="17"/>
      <c r="AG63" s="17"/>
      <c r="AJ63" s="79"/>
      <c r="AK63" s="79"/>
      <c r="AL63" s="79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</row>
    <row r="64" spans="1:111" s="77" customFormat="1" hidden="1" x14ac:dyDescent="0.15">
      <c r="A64" s="90"/>
      <c r="B64" s="90"/>
      <c r="C64" s="110">
        <f ca="1">TODAY()</f>
        <v>43586</v>
      </c>
      <c r="D64" s="90"/>
      <c r="E64" s="90"/>
      <c r="F64" s="90"/>
      <c r="G64" s="90"/>
      <c r="H64" s="90"/>
      <c r="I64" s="90"/>
      <c r="J64" s="90"/>
      <c r="K64" s="14"/>
      <c r="L64" s="110"/>
      <c r="M64" s="90"/>
      <c r="N64" s="90"/>
      <c r="O64" s="90"/>
      <c r="P64" s="76"/>
      <c r="Q64" s="76"/>
      <c r="R64" s="76"/>
      <c r="S64" s="17"/>
      <c r="T64" s="18"/>
      <c r="U64" s="17"/>
      <c r="V64" s="17"/>
      <c r="W64" s="17"/>
      <c r="X64" s="17"/>
      <c r="Y64" s="17"/>
      <c r="Z64" s="17"/>
      <c r="AA64" s="17"/>
      <c r="AB64" s="17"/>
      <c r="AC64" s="19"/>
      <c r="AD64" s="17"/>
      <c r="AE64" s="67"/>
      <c r="AF64" s="17"/>
      <c r="AG64" s="17"/>
      <c r="AJ64" s="79"/>
      <c r="AK64" s="79"/>
      <c r="AL64" s="79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</row>
    <row r="65" spans="1:111" s="77" customFormat="1" ht="22.5" hidden="1" customHeight="1" x14ac:dyDescent="0.15">
      <c r="A65" s="90"/>
      <c r="B65" s="90"/>
      <c r="C65" s="73"/>
      <c r="D65" s="73"/>
      <c r="E65" s="72"/>
      <c r="F65" s="90"/>
      <c r="G65" s="129"/>
      <c r="H65" s="129"/>
      <c r="I65" s="129"/>
      <c r="J65" s="129"/>
      <c r="K65" s="129"/>
      <c r="L65" s="73" t="s">
        <v>13</v>
      </c>
      <c r="M65" s="90"/>
      <c r="N65" s="90"/>
      <c r="O65" s="90"/>
      <c r="P65" s="76"/>
      <c r="Q65" s="76"/>
      <c r="R65" s="76"/>
      <c r="S65" s="17"/>
      <c r="T65" s="18"/>
      <c r="U65" s="17"/>
      <c r="V65" s="17"/>
      <c r="W65" s="17"/>
      <c r="X65" s="17"/>
      <c r="Y65" s="17"/>
      <c r="Z65" s="17"/>
      <c r="AA65" s="17"/>
      <c r="AB65" s="17"/>
      <c r="AC65" s="19"/>
      <c r="AD65" s="17"/>
      <c r="AE65" s="67"/>
      <c r="AF65" s="17"/>
      <c r="AG65" s="17"/>
      <c r="AJ65" s="79"/>
      <c r="AK65" s="79"/>
      <c r="AL65" s="79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</row>
    <row r="66" spans="1:111" s="77" customFormat="1" ht="22.5" hidden="1" customHeight="1" x14ac:dyDescent="0.15">
      <c r="A66" s="90"/>
      <c r="B66" s="90"/>
      <c r="C66" s="75"/>
      <c r="D66" s="75"/>
      <c r="E66" s="71"/>
      <c r="F66" s="71"/>
      <c r="G66" s="130" t="s">
        <v>830</v>
      </c>
      <c r="H66" s="130"/>
      <c r="I66" s="130"/>
      <c r="J66" s="131"/>
      <c r="K66" s="131"/>
      <c r="L66" s="131"/>
      <c r="M66" s="111" t="s">
        <v>829</v>
      </c>
      <c r="N66" s="111"/>
      <c r="O66" s="90"/>
      <c r="P66" s="76"/>
      <c r="Q66" s="76"/>
      <c r="R66" s="76"/>
      <c r="S66" s="17"/>
      <c r="T66" s="18"/>
      <c r="U66" s="17"/>
      <c r="V66" s="17"/>
      <c r="W66" s="17"/>
      <c r="X66" s="17"/>
      <c r="Y66" s="17"/>
      <c r="Z66" s="17"/>
      <c r="AA66" s="17"/>
      <c r="AB66" s="17"/>
      <c r="AC66" s="19"/>
      <c r="AD66" s="17"/>
      <c r="AE66" s="67"/>
      <c r="AF66" s="17"/>
      <c r="AG66" s="17"/>
      <c r="AJ66" s="79"/>
      <c r="AK66" s="79"/>
      <c r="AL66" s="79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</row>
    <row r="67" spans="1:111" x14ac:dyDescent="0.1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107" spans="3:111" s="87" customFormat="1" ht="12" x14ac:dyDescent="0.15">
      <c r="C107" s="86" t="s">
        <v>4</v>
      </c>
      <c r="D107" s="86" t="s">
        <v>818</v>
      </c>
      <c r="E107" s="86"/>
      <c r="F107" s="86"/>
      <c r="G107" s="86"/>
      <c r="H107" s="86"/>
      <c r="I107" s="86"/>
      <c r="J107" s="86"/>
      <c r="K107" s="86"/>
      <c r="L107" s="86"/>
      <c r="M107" s="86" t="s">
        <v>2</v>
      </c>
      <c r="N107" s="86" t="s">
        <v>3</v>
      </c>
      <c r="O107" s="86"/>
      <c r="P107" s="86"/>
      <c r="Q107" s="86"/>
      <c r="R107" s="86"/>
      <c r="S107" s="87" t="s">
        <v>520</v>
      </c>
      <c r="T107" s="88"/>
      <c r="AC107" s="87" t="s">
        <v>515</v>
      </c>
      <c r="AE107" s="102"/>
      <c r="AH107" s="86" t="s">
        <v>553</v>
      </c>
      <c r="AI107" s="103" t="s">
        <v>557</v>
      </c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</row>
    <row r="108" spans="3:111" s="87" customFormat="1" ht="12" x14ac:dyDescent="0.15">
      <c r="C108" s="5" t="s">
        <v>865</v>
      </c>
      <c r="D108" s="86" t="s">
        <v>819</v>
      </c>
      <c r="E108" s="86"/>
      <c r="F108" s="86"/>
      <c r="G108" s="86"/>
      <c r="H108" s="86"/>
      <c r="I108" s="86"/>
      <c r="J108" s="86"/>
      <c r="K108" s="86"/>
      <c r="L108" s="86"/>
      <c r="M108" s="86">
        <v>5</v>
      </c>
      <c r="N108" s="86" t="s">
        <v>6</v>
      </c>
      <c r="O108" s="86"/>
      <c r="P108" s="86"/>
      <c r="Q108" s="86"/>
      <c r="R108" s="86"/>
      <c r="S108" s="87" t="s">
        <v>521</v>
      </c>
      <c r="T108" s="88">
        <v>100000000</v>
      </c>
      <c r="AC108" s="87" t="s">
        <v>516</v>
      </c>
      <c r="AE108" s="102"/>
      <c r="AH108" s="86" t="s">
        <v>558</v>
      </c>
      <c r="AI108" s="103" t="s">
        <v>544</v>
      </c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</row>
    <row r="109" spans="3:111" s="87" customFormat="1" ht="12" x14ac:dyDescent="0.15">
      <c r="C109" s="5"/>
      <c r="D109" s="86" t="s">
        <v>820</v>
      </c>
      <c r="E109" s="86"/>
      <c r="F109" s="86"/>
      <c r="G109" s="86"/>
      <c r="H109" s="86"/>
      <c r="I109" s="86"/>
      <c r="J109" s="86"/>
      <c r="K109" s="86"/>
      <c r="L109" s="86"/>
      <c r="M109" s="86">
        <v>6</v>
      </c>
      <c r="N109" s="86" t="s">
        <v>7</v>
      </c>
      <c r="O109" s="86"/>
      <c r="P109" s="86"/>
      <c r="Q109" s="86"/>
      <c r="R109" s="86"/>
      <c r="S109" s="87" t="s">
        <v>522</v>
      </c>
      <c r="T109" s="88">
        <v>110000000</v>
      </c>
      <c r="AC109" s="87" t="s">
        <v>519</v>
      </c>
      <c r="AE109" s="102"/>
      <c r="AH109" s="86" t="s">
        <v>559</v>
      </c>
      <c r="AI109" s="103" t="s">
        <v>545</v>
      </c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</row>
    <row r="110" spans="3:111" s="87" customFormat="1" ht="12" x14ac:dyDescent="0.15">
      <c r="C110" s="86"/>
      <c r="D110" s="86" t="s">
        <v>821</v>
      </c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7" t="s">
        <v>523</v>
      </c>
      <c r="T110" s="88">
        <v>120000000</v>
      </c>
      <c r="AC110" s="87" t="s">
        <v>517</v>
      </c>
      <c r="AE110" s="102"/>
      <c r="AH110" s="86" t="s">
        <v>560</v>
      </c>
      <c r="AI110" s="103" t="s">
        <v>546</v>
      </c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</row>
    <row r="111" spans="3:111" s="87" customFormat="1" ht="12" x14ac:dyDescent="0.15">
      <c r="C111" s="86"/>
      <c r="D111" s="86" t="s">
        <v>822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7" t="s">
        <v>524</v>
      </c>
      <c r="T111" s="88">
        <v>130000000</v>
      </c>
      <c r="AC111" s="87" t="s">
        <v>518</v>
      </c>
      <c r="AE111" s="102"/>
      <c r="AH111" s="86" t="s">
        <v>561</v>
      </c>
      <c r="AI111" s="103" t="s">
        <v>547</v>
      </c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</row>
    <row r="112" spans="3:111" s="87" customFormat="1" ht="12" x14ac:dyDescent="0.15">
      <c r="C112" s="86"/>
      <c r="D112" s="86" t="s">
        <v>823</v>
      </c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7" t="s">
        <v>525</v>
      </c>
      <c r="T112" s="88">
        <v>140000000</v>
      </c>
      <c r="AE112" s="102"/>
      <c r="AH112" s="86" t="s">
        <v>562</v>
      </c>
      <c r="AI112" s="103" t="s">
        <v>548</v>
      </c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</row>
    <row r="113" spans="1:111" s="87" customFormat="1" x14ac:dyDescent="0.15"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78"/>
      <c r="N113" s="78"/>
      <c r="O113" s="86"/>
      <c r="P113" s="86"/>
      <c r="Q113" s="86"/>
      <c r="R113" s="86"/>
      <c r="S113" s="87" t="s">
        <v>526</v>
      </c>
      <c r="T113" s="88">
        <v>200000000</v>
      </c>
      <c r="AE113" s="102"/>
      <c r="AH113" s="86" t="s">
        <v>563</v>
      </c>
      <c r="AI113" s="103" t="s">
        <v>549</v>
      </c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</row>
    <row r="114" spans="1:111" s="87" customFormat="1" x14ac:dyDescent="0.15"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8"/>
      <c r="N114" s="78"/>
      <c r="O114" s="86"/>
      <c r="P114" s="86"/>
      <c r="Q114" s="86"/>
      <c r="R114" s="86"/>
      <c r="S114" s="87" t="s">
        <v>527</v>
      </c>
      <c r="T114" s="88">
        <v>210000000</v>
      </c>
      <c r="AE114" s="102"/>
      <c r="AH114" s="86" t="s">
        <v>564</v>
      </c>
      <c r="AI114" s="103" t="s">
        <v>550</v>
      </c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</row>
    <row r="115" spans="1:111" s="87" customFormat="1" x14ac:dyDescent="0.15"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79"/>
      <c r="N115" s="79"/>
      <c r="O115" s="86"/>
      <c r="P115" s="86"/>
      <c r="Q115" s="86"/>
      <c r="R115" s="86"/>
      <c r="S115" s="87" t="s">
        <v>528</v>
      </c>
      <c r="T115" s="88">
        <v>220000000</v>
      </c>
      <c r="AE115" s="102"/>
      <c r="AH115" s="86" t="s">
        <v>565</v>
      </c>
      <c r="AI115" s="103" t="s">
        <v>551</v>
      </c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</row>
    <row r="116" spans="1:111" s="87" customFormat="1" x14ac:dyDescent="0.15">
      <c r="C116" s="78"/>
      <c r="D116" s="86"/>
      <c r="E116" s="86"/>
      <c r="F116" s="86"/>
      <c r="G116" s="86"/>
      <c r="H116" s="86"/>
      <c r="I116" s="86"/>
      <c r="J116" s="86"/>
      <c r="K116" s="86"/>
      <c r="L116" s="86"/>
      <c r="M116" s="79"/>
      <c r="N116" s="79"/>
      <c r="O116" s="86"/>
      <c r="P116" s="86"/>
      <c r="Q116" s="86"/>
      <c r="R116" s="86"/>
      <c r="S116" s="87" t="s">
        <v>529</v>
      </c>
      <c r="T116" s="88">
        <v>230000000</v>
      </c>
      <c r="AE116" s="102"/>
      <c r="AH116" s="86" t="s">
        <v>566</v>
      </c>
      <c r="AI116" s="103">
        <v>10</v>
      </c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</row>
    <row r="117" spans="1:111" s="87" customFormat="1" x14ac:dyDescent="0.15">
      <c r="C117" s="78"/>
      <c r="D117" s="86"/>
      <c r="E117" s="86"/>
      <c r="F117" s="86"/>
      <c r="G117" s="86"/>
      <c r="H117" s="86"/>
      <c r="I117" s="86"/>
      <c r="J117" s="86"/>
      <c r="K117" s="86"/>
      <c r="L117" s="86"/>
      <c r="M117" s="79"/>
      <c r="N117" s="79"/>
      <c r="O117" s="86"/>
      <c r="P117" s="86"/>
      <c r="Q117" s="86"/>
      <c r="R117" s="86"/>
      <c r="S117" s="87" t="s">
        <v>530</v>
      </c>
      <c r="T117" s="88">
        <v>240000000</v>
      </c>
      <c r="AE117" s="102"/>
      <c r="AH117" s="86" t="s">
        <v>567</v>
      </c>
      <c r="AI117" s="103">
        <v>11</v>
      </c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</row>
    <row r="118" spans="1:111" s="87" customFormat="1" x14ac:dyDescent="0.15">
      <c r="C118" s="78"/>
      <c r="D118" s="86"/>
      <c r="E118" s="86"/>
      <c r="F118" s="86"/>
      <c r="G118" s="86"/>
      <c r="H118" s="86"/>
      <c r="I118" s="86"/>
      <c r="J118" s="86"/>
      <c r="K118" s="86"/>
      <c r="L118" s="86"/>
      <c r="M118" s="79"/>
      <c r="N118" s="79"/>
      <c r="O118" s="86"/>
      <c r="P118" s="86"/>
      <c r="Q118" s="86"/>
      <c r="R118" s="86"/>
      <c r="T118" s="88"/>
      <c r="AE118" s="102"/>
      <c r="AH118" s="86" t="s">
        <v>568</v>
      </c>
      <c r="AI118" s="103">
        <v>12</v>
      </c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</row>
    <row r="119" spans="1:111" s="104" customFormat="1" x14ac:dyDescent="0.1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9"/>
      <c r="N119" s="79"/>
      <c r="O119" s="78"/>
      <c r="P119" s="78"/>
      <c r="Q119" s="78"/>
      <c r="R119" s="78"/>
      <c r="T119" s="105"/>
      <c r="AE119" s="106"/>
      <c r="AH119" s="86" t="s">
        <v>569</v>
      </c>
      <c r="AI119" s="89">
        <v>13</v>
      </c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</row>
    <row r="120" spans="1:111" s="104" customFormat="1" x14ac:dyDescent="0.1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9"/>
      <c r="N120" s="79"/>
      <c r="O120" s="78"/>
      <c r="P120" s="78"/>
      <c r="Q120" s="78"/>
      <c r="R120" s="78"/>
      <c r="T120" s="105"/>
      <c r="AE120" s="106"/>
      <c r="AH120" s="86" t="s">
        <v>554</v>
      </c>
      <c r="AI120" s="89">
        <v>14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</row>
    <row r="121" spans="1:111" s="77" customFormat="1" x14ac:dyDescent="0.15">
      <c r="A121" s="76"/>
      <c r="B121" s="76"/>
      <c r="C121" s="78"/>
      <c r="D121" s="78"/>
      <c r="E121" s="76"/>
      <c r="F121" s="76"/>
      <c r="G121" s="76"/>
      <c r="H121" s="76"/>
      <c r="I121" s="76"/>
      <c r="J121" s="76"/>
      <c r="K121" s="76"/>
      <c r="L121" s="76"/>
      <c r="M121" s="79"/>
      <c r="N121" s="79"/>
      <c r="O121" s="76"/>
      <c r="P121" s="76"/>
      <c r="Q121" s="76"/>
      <c r="R121" s="76"/>
      <c r="S121" s="17"/>
      <c r="T121" s="18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67"/>
      <c r="AF121" s="17"/>
      <c r="AG121" s="17"/>
      <c r="AH121" s="86" t="s">
        <v>570</v>
      </c>
      <c r="AI121" s="89">
        <v>15</v>
      </c>
      <c r="AJ121" s="79"/>
      <c r="AK121" s="79"/>
      <c r="AL121" s="79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</row>
    <row r="122" spans="1:111" s="77" customFormat="1" x14ac:dyDescent="0.15">
      <c r="A122" s="76"/>
      <c r="B122" s="76"/>
      <c r="C122" s="78"/>
      <c r="D122" s="78"/>
      <c r="E122" s="76"/>
      <c r="F122" s="76"/>
      <c r="G122" s="76"/>
      <c r="H122" s="76"/>
      <c r="I122" s="76"/>
      <c r="J122" s="76"/>
      <c r="K122" s="76"/>
      <c r="L122" s="76"/>
      <c r="M122" s="79"/>
      <c r="N122" s="79"/>
      <c r="O122" s="76"/>
      <c r="P122" s="76"/>
      <c r="Q122" s="76"/>
      <c r="R122" s="76"/>
      <c r="S122" s="17"/>
      <c r="T122" s="18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67"/>
      <c r="AF122" s="17"/>
      <c r="AG122" s="17"/>
      <c r="AH122" s="86" t="s">
        <v>571</v>
      </c>
      <c r="AI122" s="89">
        <v>16</v>
      </c>
      <c r="AJ122" s="79"/>
      <c r="AK122" s="79"/>
      <c r="AL122" s="79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</row>
    <row r="123" spans="1:111" s="77" customFormat="1" x14ac:dyDescent="0.15">
      <c r="A123" s="76"/>
      <c r="B123" s="76"/>
      <c r="C123" s="78"/>
      <c r="D123" s="78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17"/>
      <c r="T123" s="18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67"/>
      <c r="AF123" s="17"/>
      <c r="AG123" s="17"/>
      <c r="AH123" s="86" t="s">
        <v>572</v>
      </c>
      <c r="AI123" s="89">
        <v>17</v>
      </c>
      <c r="AJ123" s="79"/>
      <c r="AK123" s="79"/>
      <c r="AL123" s="79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</row>
    <row r="124" spans="1:111" s="77" customFormat="1" x14ac:dyDescent="0.15">
      <c r="A124" s="76"/>
      <c r="B124" s="76"/>
      <c r="C124" s="78"/>
      <c r="D124" s="78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17"/>
      <c r="T124" s="18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67"/>
      <c r="AF124" s="17"/>
      <c r="AG124" s="17"/>
      <c r="AH124" s="86" t="s">
        <v>573</v>
      </c>
      <c r="AI124" s="89">
        <v>18</v>
      </c>
      <c r="AJ124" s="79"/>
      <c r="AK124" s="79"/>
      <c r="AL124" s="79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</row>
    <row r="125" spans="1:111" s="77" customFormat="1" x14ac:dyDescent="0.15">
      <c r="A125" s="76"/>
      <c r="B125" s="76"/>
      <c r="C125" s="78"/>
      <c r="D125" s="78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17"/>
      <c r="T125" s="18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67"/>
      <c r="AF125" s="17"/>
      <c r="AG125" s="17"/>
      <c r="AH125" s="86" t="s">
        <v>574</v>
      </c>
      <c r="AI125" s="89">
        <v>19</v>
      </c>
      <c r="AJ125" s="79"/>
      <c r="AK125" s="79"/>
      <c r="AL125" s="79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</row>
    <row r="126" spans="1:111" s="77" customFormat="1" x14ac:dyDescent="0.15">
      <c r="A126" s="76"/>
      <c r="B126" s="76"/>
      <c r="C126" s="78"/>
      <c r="D126" s="78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17"/>
      <c r="T126" s="18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67"/>
      <c r="AF126" s="17"/>
      <c r="AG126" s="17"/>
      <c r="AH126" s="86" t="s">
        <v>575</v>
      </c>
      <c r="AI126" s="89">
        <v>20</v>
      </c>
      <c r="AJ126" s="79"/>
      <c r="AK126" s="79"/>
      <c r="AL126" s="79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</row>
    <row r="127" spans="1:111" s="77" customFormat="1" x14ac:dyDescent="0.15">
      <c r="A127" s="76"/>
      <c r="B127" s="76"/>
      <c r="C127" s="79"/>
      <c r="D127" s="78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17"/>
      <c r="T127" s="18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67"/>
      <c r="AF127" s="17"/>
      <c r="AG127" s="17"/>
      <c r="AH127" s="86" t="s">
        <v>576</v>
      </c>
      <c r="AI127" s="89">
        <v>21</v>
      </c>
      <c r="AJ127" s="79"/>
      <c r="AK127" s="79"/>
      <c r="AL127" s="79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</row>
    <row r="128" spans="1:111" s="77" customFormat="1" x14ac:dyDescent="0.15">
      <c r="A128" s="76"/>
      <c r="B128" s="76"/>
      <c r="C128" s="79"/>
      <c r="D128" s="78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17"/>
      <c r="T128" s="18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67"/>
      <c r="AF128" s="17"/>
      <c r="AG128" s="17"/>
      <c r="AH128" s="86" t="s">
        <v>577</v>
      </c>
      <c r="AI128" s="89">
        <v>22</v>
      </c>
      <c r="AJ128" s="79"/>
      <c r="AK128" s="79"/>
      <c r="AL128" s="79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</row>
    <row r="129" spans="1:111" s="77" customFormat="1" x14ac:dyDescent="0.15">
      <c r="A129" s="76"/>
      <c r="B129" s="76"/>
      <c r="C129" s="79"/>
      <c r="D129" s="78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17"/>
      <c r="T129" s="18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67"/>
      <c r="AF129" s="17"/>
      <c r="AG129" s="17"/>
      <c r="AH129" s="86" t="s">
        <v>578</v>
      </c>
      <c r="AI129" s="89">
        <v>23</v>
      </c>
      <c r="AJ129" s="79"/>
      <c r="AK129" s="79"/>
      <c r="AL129" s="79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</row>
    <row r="130" spans="1:111" s="77" customFormat="1" x14ac:dyDescent="0.15">
      <c r="A130" s="76"/>
      <c r="B130" s="76"/>
      <c r="C130" s="79"/>
      <c r="D130" s="79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17"/>
      <c r="T130" s="18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67"/>
      <c r="AF130" s="17"/>
      <c r="AG130" s="17"/>
      <c r="AH130" s="86" t="s">
        <v>579</v>
      </c>
      <c r="AI130" s="89">
        <v>24</v>
      </c>
      <c r="AJ130" s="79"/>
      <c r="AK130" s="79"/>
      <c r="AL130" s="79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</row>
    <row r="131" spans="1:111" s="77" customFormat="1" x14ac:dyDescent="0.15">
      <c r="A131" s="76"/>
      <c r="B131" s="76"/>
      <c r="C131" s="79"/>
      <c r="D131" s="79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17"/>
      <c r="T131" s="18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67"/>
      <c r="AF131" s="17"/>
      <c r="AG131" s="17"/>
      <c r="AH131" s="86" t="s">
        <v>580</v>
      </c>
      <c r="AI131" s="89">
        <v>25</v>
      </c>
      <c r="AJ131" s="79"/>
      <c r="AK131" s="79"/>
      <c r="AL131" s="79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</row>
    <row r="132" spans="1:111" s="77" customFormat="1" x14ac:dyDescent="0.15">
      <c r="A132" s="76"/>
      <c r="B132" s="76"/>
      <c r="C132" s="79"/>
      <c r="D132" s="79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17"/>
      <c r="T132" s="18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67"/>
      <c r="AF132" s="17"/>
      <c r="AG132" s="17"/>
      <c r="AH132" s="86" t="s">
        <v>581</v>
      </c>
      <c r="AI132" s="89">
        <v>26</v>
      </c>
      <c r="AJ132" s="79"/>
      <c r="AK132" s="79"/>
      <c r="AL132" s="79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</row>
    <row r="133" spans="1:111" s="77" customFormat="1" x14ac:dyDescent="0.15">
      <c r="A133" s="76"/>
      <c r="B133" s="76"/>
      <c r="C133" s="79"/>
      <c r="D133" s="79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17"/>
      <c r="T133" s="18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67"/>
      <c r="AF133" s="17"/>
      <c r="AG133" s="17"/>
      <c r="AH133" s="86" t="s">
        <v>582</v>
      </c>
      <c r="AI133" s="89">
        <v>27</v>
      </c>
      <c r="AJ133" s="79"/>
      <c r="AK133" s="79"/>
      <c r="AL133" s="79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</row>
    <row r="134" spans="1:111" s="77" customFormat="1" x14ac:dyDescent="0.15">
      <c r="A134" s="76"/>
      <c r="B134" s="76"/>
      <c r="C134" s="79"/>
      <c r="D134" s="79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17"/>
      <c r="T134" s="18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67"/>
      <c r="AF134" s="17"/>
      <c r="AG134" s="17"/>
      <c r="AH134" s="86" t="s">
        <v>583</v>
      </c>
      <c r="AI134" s="89">
        <v>28</v>
      </c>
      <c r="AJ134" s="79"/>
      <c r="AK134" s="79"/>
      <c r="AL134" s="79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</row>
    <row r="135" spans="1:111" s="77" customFormat="1" x14ac:dyDescent="0.15">
      <c r="A135" s="76"/>
      <c r="B135" s="76"/>
      <c r="C135" s="79"/>
      <c r="D135" s="79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17"/>
      <c r="T135" s="18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67"/>
      <c r="AF135" s="17"/>
      <c r="AG135" s="17"/>
      <c r="AH135" s="86" t="s">
        <v>584</v>
      </c>
      <c r="AI135" s="89">
        <v>29</v>
      </c>
      <c r="AJ135" s="79"/>
      <c r="AK135" s="79"/>
      <c r="AL135" s="79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</row>
    <row r="136" spans="1:111" s="77" customFormat="1" x14ac:dyDescent="0.15">
      <c r="A136" s="76"/>
      <c r="B136" s="76"/>
      <c r="C136" s="79"/>
      <c r="D136" s="79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17"/>
      <c r="T136" s="18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67"/>
      <c r="AF136" s="17"/>
      <c r="AG136" s="17"/>
      <c r="AH136" s="86" t="s">
        <v>555</v>
      </c>
      <c r="AI136" s="89">
        <v>30</v>
      </c>
      <c r="AJ136" s="79"/>
      <c r="AK136" s="79"/>
      <c r="AL136" s="79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</row>
    <row r="137" spans="1:111" s="77" customFormat="1" x14ac:dyDescent="0.15">
      <c r="A137" s="76"/>
      <c r="B137" s="76"/>
      <c r="C137" s="79"/>
      <c r="D137" s="79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17"/>
      <c r="T137" s="18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67"/>
      <c r="AF137" s="17"/>
      <c r="AG137" s="17"/>
      <c r="AH137" s="86" t="s">
        <v>585</v>
      </c>
      <c r="AI137" s="89">
        <v>31</v>
      </c>
      <c r="AJ137" s="79"/>
      <c r="AK137" s="79"/>
      <c r="AL137" s="79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</row>
    <row r="138" spans="1:111" s="77" customFormat="1" x14ac:dyDescent="0.15">
      <c r="A138" s="76"/>
      <c r="B138" s="76"/>
      <c r="C138" s="76"/>
      <c r="D138" s="79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17"/>
      <c r="T138" s="18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67"/>
      <c r="AF138" s="17"/>
      <c r="AG138" s="17"/>
      <c r="AH138" s="86" t="s">
        <v>586</v>
      </c>
      <c r="AI138" s="89">
        <v>32</v>
      </c>
      <c r="AJ138" s="79"/>
      <c r="AK138" s="79"/>
      <c r="AL138" s="79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</row>
    <row r="139" spans="1:111" s="77" customFormat="1" x14ac:dyDescent="0.15">
      <c r="A139" s="76"/>
      <c r="B139" s="76"/>
      <c r="C139" s="76"/>
      <c r="D139" s="79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17"/>
      <c r="T139" s="18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67"/>
      <c r="AF139" s="17"/>
      <c r="AG139" s="17"/>
      <c r="AH139" s="86" t="s">
        <v>587</v>
      </c>
      <c r="AI139" s="89">
        <v>33</v>
      </c>
      <c r="AJ139" s="79"/>
      <c r="AK139" s="79"/>
      <c r="AL139" s="79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</row>
    <row r="140" spans="1:111" s="77" customFormat="1" x14ac:dyDescent="0.15">
      <c r="A140" s="76"/>
      <c r="B140" s="76"/>
      <c r="C140" s="76"/>
      <c r="D140" s="79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17"/>
      <c r="T140" s="18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67"/>
      <c r="AF140" s="17"/>
      <c r="AG140" s="17"/>
      <c r="AH140" s="86" t="s">
        <v>588</v>
      </c>
      <c r="AI140" s="89">
        <v>34</v>
      </c>
      <c r="AJ140" s="79"/>
      <c r="AK140" s="79"/>
      <c r="AL140" s="79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</row>
    <row r="141" spans="1:111" s="77" customFormat="1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17"/>
      <c r="T141" s="18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67"/>
      <c r="AF141" s="17"/>
      <c r="AG141" s="17"/>
      <c r="AH141" s="86" t="s">
        <v>589</v>
      </c>
      <c r="AI141" s="89">
        <v>35</v>
      </c>
      <c r="AJ141" s="79"/>
      <c r="AK141" s="79"/>
      <c r="AL141" s="79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</row>
    <row r="142" spans="1:111" s="77" customFormat="1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17"/>
      <c r="T142" s="18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67"/>
      <c r="AF142" s="17"/>
      <c r="AG142" s="17"/>
      <c r="AH142" s="86" t="s">
        <v>590</v>
      </c>
      <c r="AI142" s="89">
        <v>36</v>
      </c>
      <c r="AJ142" s="79"/>
      <c r="AK142" s="79"/>
      <c r="AL142" s="79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</row>
    <row r="143" spans="1:111" s="77" customFormat="1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17"/>
      <c r="T143" s="18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67"/>
      <c r="AF143" s="17"/>
      <c r="AG143" s="17"/>
      <c r="AH143" s="86" t="s">
        <v>591</v>
      </c>
      <c r="AI143" s="89">
        <v>37</v>
      </c>
      <c r="AJ143" s="79"/>
      <c r="AK143" s="79"/>
      <c r="AL143" s="79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</row>
    <row r="144" spans="1:111" s="77" customFormat="1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17"/>
      <c r="T144" s="18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67"/>
      <c r="AF144" s="17"/>
      <c r="AG144" s="17"/>
      <c r="AH144" s="86" t="s">
        <v>592</v>
      </c>
      <c r="AI144" s="89">
        <v>38</v>
      </c>
      <c r="AJ144" s="79"/>
      <c r="AK144" s="79"/>
      <c r="AL144" s="79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</row>
    <row r="145" spans="1:111" s="77" customFormat="1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17"/>
      <c r="T145" s="18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67"/>
      <c r="AF145" s="17"/>
      <c r="AG145" s="17"/>
      <c r="AH145" s="86" t="s">
        <v>593</v>
      </c>
      <c r="AI145" s="89">
        <v>39</v>
      </c>
      <c r="AJ145" s="79"/>
      <c r="AK145" s="79"/>
      <c r="AL145" s="79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</row>
    <row r="146" spans="1:111" s="77" customFormat="1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17"/>
      <c r="T146" s="18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67"/>
      <c r="AF146" s="17"/>
      <c r="AG146" s="17"/>
      <c r="AH146" s="86" t="s">
        <v>594</v>
      </c>
      <c r="AI146" s="89">
        <v>40</v>
      </c>
      <c r="AJ146" s="79"/>
      <c r="AK146" s="79"/>
      <c r="AL146" s="79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</row>
    <row r="147" spans="1:111" s="77" customFormat="1" x14ac:dyDescent="0.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17"/>
      <c r="T147" s="18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67"/>
      <c r="AF147" s="17"/>
      <c r="AG147" s="17"/>
      <c r="AH147" s="86" t="s">
        <v>595</v>
      </c>
      <c r="AI147" s="89">
        <v>41</v>
      </c>
      <c r="AJ147" s="79"/>
      <c r="AK147" s="79"/>
      <c r="AL147" s="79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</row>
    <row r="148" spans="1:111" s="77" customFormat="1" x14ac:dyDescent="0.1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17"/>
      <c r="T148" s="18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67"/>
      <c r="AF148" s="17"/>
      <c r="AG148" s="17"/>
      <c r="AH148" s="86" t="s">
        <v>596</v>
      </c>
      <c r="AI148" s="89">
        <v>42</v>
      </c>
      <c r="AJ148" s="79"/>
      <c r="AK148" s="79"/>
      <c r="AL148" s="79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</row>
    <row r="149" spans="1:111" s="77" customFormat="1" x14ac:dyDescent="0.1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17"/>
      <c r="T149" s="18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67"/>
      <c r="AF149" s="17"/>
      <c r="AG149" s="17"/>
      <c r="AH149" s="86" t="s">
        <v>597</v>
      </c>
      <c r="AI149" s="89">
        <v>43</v>
      </c>
      <c r="AJ149" s="79"/>
      <c r="AK149" s="79"/>
      <c r="AL149" s="79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</row>
    <row r="150" spans="1:111" s="77" customFormat="1" x14ac:dyDescent="0.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17"/>
      <c r="T150" s="18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67"/>
      <c r="AF150" s="17"/>
      <c r="AG150" s="17"/>
      <c r="AH150" s="86" t="s">
        <v>598</v>
      </c>
      <c r="AI150" s="89">
        <v>44</v>
      </c>
      <c r="AJ150" s="79"/>
      <c r="AK150" s="79"/>
      <c r="AL150" s="79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</row>
    <row r="151" spans="1:111" s="77" customFormat="1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17"/>
      <c r="T151" s="18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67"/>
      <c r="AF151" s="17"/>
      <c r="AG151" s="17"/>
      <c r="AH151" s="86" t="s">
        <v>599</v>
      </c>
      <c r="AI151" s="89">
        <v>45</v>
      </c>
      <c r="AJ151" s="79"/>
      <c r="AK151" s="79"/>
      <c r="AL151" s="79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</row>
    <row r="152" spans="1:111" s="77" customFormat="1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17"/>
      <c r="T152" s="18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67"/>
      <c r="AF152" s="17"/>
      <c r="AG152" s="17"/>
      <c r="AH152" s="86" t="s">
        <v>556</v>
      </c>
      <c r="AI152" s="89">
        <v>46</v>
      </c>
      <c r="AJ152" s="79"/>
      <c r="AK152" s="79"/>
      <c r="AL152" s="79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</row>
    <row r="153" spans="1:111" s="77" customFormat="1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17"/>
      <c r="T153" s="18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67"/>
      <c r="AF153" s="17"/>
      <c r="AG153" s="17"/>
      <c r="AH153" s="86" t="s">
        <v>600</v>
      </c>
      <c r="AI153" s="89">
        <v>47</v>
      </c>
      <c r="AJ153" s="79"/>
      <c r="AK153" s="79"/>
      <c r="AL153" s="79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</row>
    <row r="154" spans="1:111" s="77" customFormat="1" x14ac:dyDescent="0.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17"/>
      <c r="T154" s="18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67"/>
      <c r="AF154" s="17"/>
      <c r="AG154" s="17"/>
      <c r="AH154" s="86" t="s">
        <v>601</v>
      </c>
      <c r="AI154" s="89">
        <v>49</v>
      </c>
      <c r="AJ154" s="79"/>
      <c r="AK154" s="79"/>
      <c r="AL154" s="79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</row>
  </sheetData>
  <sheetProtection password="B3B1" sheet="1" objects="1" scenarios="1"/>
  <mergeCells count="86">
    <mergeCell ref="A4:B4"/>
    <mergeCell ref="B7:C12"/>
    <mergeCell ref="B5:C6"/>
    <mergeCell ref="L3:O3"/>
    <mergeCell ref="A7:A12"/>
    <mergeCell ref="D7:D12"/>
    <mergeCell ref="E5:I6"/>
    <mergeCell ref="D5:D6"/>
    <mergeCell ref="A5:A6"/>
    <mergeCell ref="E7:E12"/>
    <mergeCell ref="F7:F12"/>
    <mergeCell ref="J5:N5"/>
    <mergeCell ref="C30:J30"/>
    <mergeCell ref="A1:O1"/>
    <mergeCell ref="L4:O4"/>
    <mergeCell ref="C3:J3"/>
    <mergeCell ref="C4:J4"/>
    <mergeCell ref="A13:A18"/>
    <mergeCell ref="B13:C18"/>
    <mergeCell ref="D13:D18"/>
    <mergeCell ref="E13:E18"/>
    <mergeCell ref="F13:F18"/>
    <mergeCell ref="G13:G18"/>
    <mergeCell ref="O5:O6"/>
    <mergeCell ref="G7:G12"/>
    <mergeCell ref="H7:H12"/>
    <mergeCell ref="I7:I12"/>
    <mergeCell ref="A3:B3"/>
    <mergeCell ref="H13:H18"/>
    <mergeCell ref="I13:I18"/>
    <mergeCell ref="L30:O30"/>
    <mergeCell ref="B32:C33"/>
    <mergeCell ref="D32:D33"/>
    <mergeCell ref="E32:I33"/>
    <mergeCell ref="J32:M32"/>
    <mergeCell ref="O32:O33"/>
    <mergeCell ref="A31:B31"/>
    <mergeCell ref="C31:J31"/>
    <mergeCell ref="L31:O31"/>
    <mergeCell ref="G26:K26"/>
    <mergeCell ref="A28:O28"/>
    <mergeCell ref="G27:I27"/>
    <mergeCell ref="J27:L27"/>
    <mergeCell ref="A30:B30"/>
    <mergeCell ref="A34:A39"/>
    <mergeCell ref="B34:C39"/>
    <mergeCell ref="D34:D39"/>
    <mergeCell ref="E34:E39"/>
    <mergeCell ref="F34:F39"/>
    <mergeCell ref="A40:A45"/>
    <mergeCell ref="B40:C45"/>
    <mergeCell ref="D40:D45"/>
    <mergeCell ref="E40:E45"/>
    <mergeCell ref="F40:F45"/>
    <mergeCell ref="Z3:AA3"/>
    <mergeCell ref="K58:M58"/>
    <mergeCell ref="A60:O60"/>
    <mergeCell ref="A52:A57"/>
    <mergeCell ref="I52:I57"/>
    <mergeCell ref="A46:A51"/>
    <mergeCell ref="B46:C51"/>
    <mergeCell ref="D46:D51"/>
    <mergeCell ref="E46:E51"/>
    <mergeCell ref="F46:F51"/>
    <mergeCell ref="G46:G51"/>
    <mergeCell ref="B52:C57"/>
    <mergeCell ref="D52:D57"/>
    <mergeCell ref="E52:E57"/>
    <mergeCell ref="F52:F57"/>
    <mergeCell ref="G52:G57"/>
    <mergeCell ref="G65:K65"/>
    <mergeCell ref="G66:I66"/>
    <mergeCell ref="J66:L66"/>
    <mergeCell ref="Z4:AA4"/>
    <mergeCell ref="H46:H51"/>
    <mergeCell ref="I46:I51"/>
    <mergeCell ref="H34:H39"/>
    <mergeCell ref="I34:I39"/>
    <mergeCell ref="H40:H45"/>
    <mergeCell ref="I40:I45"/>
    <mergeCell ref="H52:H57"/>
    <mergeCell ref="G40:G45"/>
    <mergeCell ref="G34:G39"/>
    <mergeCell ref="K19:M19"/>
    <mergeCell ref="A21:O21"/>
    <mergeCell ref="A32:A33"/>
  </mergeCells>
  <phoneticPr fontId="8"/>
  <dataValidations count="16">
    <dataValidation type="list" allowBlank="1" showInputMessage="1" showErrorMessage="1" sqref="AH7:AH18 AH34:AH57">
      <formula1>_ken2</formula1>
    </dataValidation>
    <dataValidation imeMode="hiragana" allowBlank="1" showInputMessage="1" showErrorMessage="1" prompt="姓と名の間に全角スペースを入れてください" sqref="K7:K18 K34:K57"/>
    <dataValidation imeMode="halfKatakana" allowBlank="1" showInputMessage="1" showErrorMessage="1" prompt="氏名のﾌﾘｶﾞﾅ(半角ｶﾀｶﾅ)を入力してください。_x000a_姓と名の間に半角スペースを入れてください｡" sqref="L7:L18 L34:L57"/>
    <dataValidation type="list" imeMode="disabled" allowBlank="1" showInputMessage="1" showErrorMessage="1" prompt="学年を選択してください" sqref="M34:N57 M7:M18">
      <formula1>gakunen2</formula1>
    </dataValidation>
    <dataValidation imeMode="disabled" allowBlank="1" showInputMessage="1" showErrorMessage="1" sqref="C4 L3:O3 C31 L30:O30"/>
    <dataValidation imeMode="off" allowBlank="1" showInputMessage="1" showErrorMessage="1" sqref="L4:O4 J7:J18 L31:O31 J34:J57"/>
    <dataValidation imeMode="on" allowBlank="1" showInputMessage="1" showErrorMessage="1" sqref="C3 K3 C30 K30"/>
    <dataValidation type="list" allowBlank="1" showInputMessage="1" showErrorMessage="1" prompt="校種を選択してください" sqref="E26 E65">
      <formula1>"高等学校,中学校,小学校"</formula1>
    </dataValidation>
    <dataValidation type="list" allowBlank="1" showInputMessage="1" showErrorMessage="1" error="リストから選んで入力してください。" prompt="リストから選んで入力してください。" sqref="D7:D18 D34:D57">
      <formula1>team2</formula1>
    </dataValidation>
    <dataValidation type="textLength" imeMode="off" operator="equal" allowBlank="1" showInputMessage="1" showErrorMessage="1" prompt="半角で数字を入力してください。" sqref="E7:E18 E34:E57">
      <formula1>1</formula1>
    </dataValidation>
    <dataValidation type="textLength" imeMode="off" operator="equal" allowBlank="1" showInputMessage="1" showErrorMessage="1" prompt="半角で数字を入力してください。" sqref="G7:G18 G34:G57">
      <formula1>2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I7:I18 I34:I57">
      <formula1>2</formula1>
    </dataValidation>
    <dataValidation type="list" allowBlank="1" showInputMessage="1" showErrorMessage="1" prompt="校種を選択してください。" sqref="L26 L65">
      <formula1>"高等学校,中学校"</formula1>
    </dataValidation>
    <dataValidation type="list" allowBlank="1" showInputMessage="1" showErrorMessage="1" prompt="Athle32用データ作成者がリストから選択して入力してください。" sqref="AC4">
      <formula1>shubetsu2</formula1>
    </dataValidation>
    <dataValidation type="list" allowBlank="1" showInputMessage="1" showErrorMessage="1" error="リストから選んで入力してください。" prompt="リストから選んで入力してください。" sqref="B7:C18 B34:C57">
      <formula1>shumoku2</formula1>
    </dataValidation>
    <dataValidation type="list" imeMode="disabled" allowBlank="1" showInputMessage="1" showErrorMessage="1" prompt="性別を選択してください" sqref="N7:N18">
      <formula1>$N$108:$N$109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verticalDpi="4294967293" r:id="rId1"/>
  <rowBreaks count="2" manualBreakCount="2">
    <brk id="27" max="13" man="1"/>
    <brk id="33" max="13" man="1"/>
  </rowBreaks>
  <colBreaks count="1" manualBreakCount="1">
    <brk id="15" max="16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21" zoomScaleNormal="100" zoomScaleSheetLayoutView="100" workbookViewId="0">
      <selection activeCell="C25" sqref="C25"/>
    </sheetView>
  </sheetViews>
  <sheetFormatPr defaultRowHeight="13.5" x14ac:dyDescent="0.15"/>
  <cols>
    <col min="1" max="1" width="9" style="41" bestFit="1" customWidth="1"/>
    <col min="2" max="2" width="10.125" style="41" customWidth="1"/>
    <col min="3" max="3" width="10.875" style="41" customWidth="1"/>
    <col min="4" max="4" width="5.5" style="41" customWidth="1"/>
    <col min="5" max="5" width="4.25" style="41" customWidth="1"/>
    <col min="6" max="6" width="3.75" style="41" customWidth="1"/>
    <col min="7" max="7" width="6.125" style="41" customWidth="1"/>
    <col min="8" max="8" width="9" style="41" bestFit="1" customWidth="1"/>
    <col min="9" max="9" width="6.125" style="41" customWidth="1"/>
    <col min="10" max="10" width="9.75" style="41" customWidth="1"/>
    <col min="11" max="11" width="4.875" style="41" customWidth="1"/>
    <col min="12" max="12" width="5.75" style="41" customWidth="1"/>
    <col min="13" max="14" width="9" style="41" bestFit="1" customWidth="1"/>
    <col min="15" max="16384" width="9" style="42"/>
  </cols>
  <sheetData>
    <row r="1" spans="1:12" ht="39" customHeight="1" x14ac:dyDescent="0.15">
      <c r="A1" s="217" t="s">
        <v>835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9"/>
    </row>
    <row r="2" spans="1:12" ht="21" customHeight="1" x14ac:dyDescent="0.15">
      <c r="A2" s="43"/>
      <c r="B2" s="44"/>
      <c r="C2" s="44"/>
      <c r="D2" s="44"/>
      <c r="E2" s="44"/>
      <c r="F2" s="44"/>
      <c r="G2" s="44"/>
      <c r="H2" s="44"/>
      <c r="I2" s="220" t="s">
        <v>868</v>
      </c>
      <c r="J2" s="220"/>
      <c r="K2" s="220"/>
      <c r="L2" s="221"/>
    </row>
    <row r="3" spans="1:12" ht="31.5" customHeight="1" x14ac:dyDescent="0.15">
      <c r="A3" s="43"/>
      <c r="B3" s="45" t="s">
        <v>869</v>
      </c>
      <c r="C3" s="44"/>
      <c r="D3" s="44"/>
      <c r="E3" s="44"/>
      <c r="F3" s="44"/>
      <c r="G3" s="44"/>
      <c r="H3" s="44"/>
      <c r="I3" s="44"/>
      <c r="J3" s="44"/>
      <c r="K3" s="44"/>
      <c r="L3" s="46"/>
    </row>
    <row r="4" spans="1:12" ht="24" customHeight="1" x14ac:dyDescent="0.15">
      <c r="A4" s="43"/>
      <c r="B4" s="45" t="s">
        <v>836</v>
      </c>
      <c r="C4" s="45" t="s">
        <v>870</v>
      </c>
      <c r="D4" s="226">
        <v>500</v>
      </c>
      <c r="E4" s="226"/>
      <c r="F4" s="47" t="s">
        <v>837</v>
      </c>
      <c r="G4" s="47" t="s">
        <v>838</v>
      </c>
      <c r="H4" s="118"/>
      <c r="I4" s="47" t="s">
        <v>839</v>
      </c>
      <c r="J4" s="48">
        <f>D4*H4</f>
        <v>0</v>
      </c>
      <c r="K4" s="49" t="s">
        <v>837</v>
      </c>
      <c r="L4" s="46"/>
    </row>
    <row r="5" spans="1:12" ht="24" customHeight="1" x14ac:dyDescent="0.15">
      <c r="A5" s="43"/>
      <c r="B5" s="45"/>
      <c r="C5" s="45"/>
      <c r="D5" s="48"/>
      <c r="E5" s="48"/>
      <c r="F5" s="48"/>
      <c r="G5" s="48"/>
      <c r="H5" s="48"/>
      <c r="I5" s="47" t="s">
        <v>840</v>
      </c>
      <c r="J5" s="50">
        <f>SUM(J4:J4)</f>
        <v>0</v>
      </c>
      <c r="K5" s="49" t="s">
        <v>837</v>
      </c>
      <c r="L5" s="46"/>
    </row>
    <row r="6" spans="1:12" ht="23.1" customHeight="1" x14ac:dyDescent="0.15">
      <c r="A6" s="43"/>
      <c r="B6" s="45" t="s">
        <v>841</v>
      </c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ht="23.1" customHeight="1" x14ac:dyDescent="0.15">
      <c r="A7" s="43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</row>
    <row r="8" spans="1:12" ht="23.1" customHeight="1" x14ac:dyDescent="0.15">
      <c r="A8" s="43"/>
      <c r="B8" s="45" t="s">
        <v>842</v>
      </c>
      <c r="C8" s="45" t="s">
        <v>863</v>
      </c>
      <c r="D8" s="45"/>
      <c r="E8" s="227"/>
      <c r="F8" s="227"/>
      <c r="G8" s="227"/>
      <c r="H8" s="227"/>
      <c r="I8" s="227"/>
      <c r="J8" s="227"/>
      <c r="K8" s="227"/>
      <c r="L8" s="46"/>
    </row>
    <row r="9" spans="1:12" ht="23.1" customHeight="1" x14ac:dyDescent="0.15">
      <c r="A9" s="43"/>
      <c r="B9" s="45"/>
      <c r="C9" s="45" t="s">
        <v>843</v>
      </c>
      <c r="D9" s="45"/>
      <c r="E9" s="225"/>
      <c r="F9" s="225"/>
      <c r="G9" s="225"/>
      <c r="H9" s="225"/>
      <c r="I9" s="225"/>
      <c r="J9" s="225"/>
      <c r="K9" s="225"/>
      <c r="L9" s="46"/>
    </row>
    <row r="10" spans="1:12" ht="23.1" customHeight="1" x14ac:dyDescent="0.15">
      <c r="A10" s="4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</row>
    <row r="11" spans="1:12" ht="20.100000000000001" customHeight="1" x14ac:dyDescent="0.15">
      <c r="A11" s="43"/>
      <c r="B11" s="45"/>
      <c r="C11" s="62" t="s">
        <v>859</v>
      </c>
      <c r="D11" s="44" t="s">
        <v>871</v>
      </c>
      <c r="E11" s="44"/>
      <c r="F11" s="44"/>
      <c r="G11" s="44"/>
      <c r="H11" s="44"/>
      <c r="I11" s="44"/>
      <c r="J11" s="44"/>
      <c r="K11" s="45"/>
      <c r="L11" s="46"/>
    </row>
    <row r="12" spans="1:12" ht="24.75" customHeight="1" x14ac:dyDescent="0.15">
      <c r="A12" s="43"/>
      <c r="B12" s="44"/>
      <c r="C12" s="44"/>
      <c r="D12" s="44"/>
      <c r="E12" s="44"/>
      <c r="F12" s="44"/>
      <c r="G12" s="44"/>
      <c r="H12" s="51"/>
      <c r="I12" s="44"/>
      <c r="J12" s="44"/>
      <c r="K12" s="44"/>
      <c r="L12" s="46"/>
    </row>
    <row r="13" spans="1:12" ht="20.100000000000001" customHeight="1" x14ac:dyDescent="0.1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4" spans="1:12" ht="35.25" customHeight="1" x14ac:dyDescent="0.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51.75" customHeight="1" x14ac:dyDescent="0.15"/>
    <row r="16" spans="1:12" ht="39" customHeight="1" x14ac:dyDescent="0.15">
      <c r="A16" s="217" t="s">
        <v>844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9"/>
    </row>
    <row r="17" spans="1:12" ht="21" customHeight="1" x14ac:dyDescent="0.15">
      <c r="A17" s="56"/>
      <c r="B17" s="45"/>
      <c r="C17" s="45"/>
      <c r="D17" s="45"/>
      <c r="E17" s="45"/>
      <c r="F17" s="45"/>
      <c r="G17" s="45"/>
      <c r="H17" s="45"/>
      <c r="I17" s="220" t="s">
        <v>872</v>
      </c>
      <c r="J17" s="220"/>
      <c r="K17" s="220"/>
      <c r="L17" s="221"/>
    </row>
    <row r="18" spans="1:12" ht="31.5" customHeight="1" x14ac:dyDescent="0.15">
      <c r="A18" s="56"/>
      <c r="B18" s="222" t="s">
        <v>862</v>
      </c>
      <c r="C18" s="222"/>
      <c r="D18" s="223">
        <f>E8</f>
        <v>0</v>
      </c>
      <c r="E18" s="223"/>
      <c r="F18" s="223"/>
      <c r="G18" s="223"/>
      <c r="H18" s="223"/>
      <c r="I18" s="223"/>
      <c r="J18" s="57" t="s">
        <v>845</v>
      </c>
      <c r="K18" s="45"/>
      <c r="L18" s="58"/>
    </row>
    <row r="19" spans="1:12" ht="35.25" customHeight="1" x14ac:dyDescent="0.15">
      <c r="A19" s="56"/>
      <c r="B19" s="222" t="s">
        <v>846</v>
      </c>
      <c r="C19" s="222"/>
      <c r="D19" s="224">
        <f>E9</f>
        <v>0</v>
      </c>
      <c r="E19" s="224"/>
      <c r="F19" s="224"/>
      <c r="G19" s="224"/>
      <c r="H19" s="224"/>
      <c r="I19" s="224"/>
      <c r="J19" s="59" t="s">
        <v>845</v>
      </c>
      <c r="K19" s="49"/>
      <c r="L19" s="58"/>
    </row>
    <row r="20" spans="1:12" ht="24" customHeight="1" x14ac:dyDescent="0.15">
      <c r="A20" s="56"/>
      <c r="B20" s="45"/>
      <c r="C20" s="45"/>
      <c r="D20" s="214"/>
      <c r="E20" s="214"/>
      <c r="F20" s="47"/>
      <c r="G20" s="47"/>
      <c r="H20" s="48"/>
      <c r="I20" s="47"/>
      <c r="J20" s="48"/>
      <c r="K20" s="49"/>
      <c r="L20" s="58"/>
    </row>
    <row r="21" spans="1:12" ht="24" customHeight="1" x14ac:dyDescent="0.15">
      <c r="A21" s="56"/>
      <c r="B21" s="45"/>
      <c r="C21" s="45"/>
      <c r="D21" s="45"/>
      <c r="E21" s="60" t="s">
        <v>847</v>
      </c>
      <c r="F21" s="215">
        <f>J5</f>
        <v>0</v>
      </c>
      <c r="G21" s="215"/>
      <c r="H21" s="215"/>
      <c r="I21" s="61" t="s">
        <v>848</v>
      </c>
      <c r="J21" s="48"/>
      <c r="K21" s="49"/>
      <c r="L21" s="58"/>
    </row>
    <row r="22" spans="1:12" ht="23.1" customHeight="1" x14ac:dyDescent="0.15">
      <c r="A22" s="5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58"/>
    </row>
    <row r="23" spans="1:12" ht="23.1" customHeight="1" x14ac:dyDescent="0.15">
      <c r="A23" s="56"/>
      <c r="B23" s="45"/>
      <c r="C23" s="45" t="s">
        <v>873</v>
      </c>
      <c r="D23" s="45"/>
      <c r="E23" s="45"/>
      <c r="F23" s="45"/>
      <c r="G23" s="45"/>
      <c r="H23" s="45"/>
      <c r="I23" s="45"/>
      <c r="J23" s="45"/>
      <c r="K23" s="45"/>
      <c r="L23" s="58"/>
    </row>
    <row r="24" spans="1:12" ht="23.1" customHeight="1" x14ac:dyDescent="0.15">
      <c r="A24" s="56"/>
      <c r="B24" s="45"/>
      <c r="C24" s="117" t="s">
        <v>874</v>
      </c>
      <c r="D24" s="45"/>
      <c r="E24" s="49"/>
      <c r="F24" s="49"/>
      <c r="G24" s="49"/>
      <c r="H24" s="49"/>
      <c r="I24" s="49"/>
      <c r="J24" s="49"/>
      <c r="K24" s="49"/>
      <c r="L24" s="58"/>
    </row>
    <row r="25" spans="1:12" ht="23.1" customHeight="1" x14ac:dyDescent="0.15">
      <c r="A25" s="56"/>
      <c r="B25" s="45"/>
      <c r="C25" s="45"/>
      <c r="D25" s="45"/>
      <c r="E25" s="216"/>
      <c r="F25" s="216"/>
      <c r="G25" s="216"/>
      <c r="H25" s="216"/>
      <c r="I25" s="216"/>
      <c r="J25" s="216"/>
      <c r="K25" s="216"/>
      <c r="L25" s="58"/>
    </row>
    <row r="26" spans="1:12" ht="23.1" customHeight="1" x14ac:dyDescent="0.15">
      <c r="A26" s="5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58"/>
    </row>
    <row r="27" spans="1:12" ht="20.100000000000001" customHeight="1" x14ac:dyDescent="0.15">
      <c r="A27" s="56"/>
      <c r="B27" s="45"/>
      <c r="C27" s="62" t="s">
        <v>859</v>
      </c>
      <c r="D27" s="44" t="s">
        <v>871</v>
      </c>
      <c r="E27" s="44"/>
      <c r="F27" s="44"/>
      <c r="G27" s="44"/>
      <c r="H27" s="44"/>
      <c r="I27" s="44"/>
      <c r="J27" s="44"/>
      <c r="K27" s="62" t="s">
        <v>849</v>
      </c>
      <c r="L27" s="58"/>
    </row>
    <row r="28" spans="1:12" ht="24.75" customHeight="1" x14ac:dyDescent="0.15">
      <c r="A28" s="56"/>
      <c r="B28" s="45"/>
      <c r="C28" s="45"/>
      <c r="D28" s="45"/>
      <c r="E28" s="45"/>
      <c r="F28" s="45"/>
      <c r="G28" s="45"/>
      <c r="H28" s="57"/>
      <c r="I28" s="45"/>
      <c r="J28" s="45"/>
      <c r="K28" s="45"/>
      <c r="L28" s="58"/>
    </row>
    <row r="29" spans="1:12" ht="20.100000000000001" customHeight="1" x14ac:dyDescent="0.15">
      <c r="A29" s="63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4"/>
    </row>
  </sheetData>
  <mergeCells count="14">
    <mergeCell ref="E9:K9"/>
    <mergeCell ref="A1:L1"/>
    <mergeCell ref="I2:L2"/>
    <mergeCell ref="D4:E4"/>
    <mergeCell ref="E8:K8"/>
    <mergeCell ref="D20:E20"/>
    <mergeCell ref="F21:H21"/>
    <mergeCell ref="E25:K25"/>
    <mergeCell ref="A16:L16"/>
    <mergeCell ref="I17:L17"/>
    <mergeCell ref="B18:C18"/>
    <mergeCell ref="D18:I18"/>
    <mergeCell ref="B19:C19"/>
    <mergeCell ref="D19:I19"/>
  </mergeCells>
  <phoneticPr fontId="10"/>
  <pageMargins left="0.7" right="0.7" top="0.75" bottom="0.75" header="0.3" footer="0.3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9"/>
  <sheetViews>
    <sheetView workbookViewId="0">
      <selection activeCell="D26" sqref="D26"/>
    </sheetView>
  </sheetViews>
  <sheetFormatPr defaultRowHeight="12" x14ac:dyDescent="0.15"/>
  <cols>
    <col min="1" max="1" width="28.875" style="5" bestFit="1" customWidth="1"/>
    <col min="2" max="2" width="9" style="13" bestFit="1" customWidth="1"/>
    <col min="3" max="3" width="14.25" style="6" customWidth="1"/>
    <col min="4" max="5" width="14" style="6" customWidth="1"/>
    <col min="6" max="6" width="16.375" style="5" bestFit="1" customWidth="1"/>
    <col min="7" max="16384" width="9" style="5"/>
  </cols>
  <sheetData>
    <row r="1" spans="1:6" x14ac:dyDescent="0.15">
      <c r="A1" s="5" t="s">
        <v>531</v>
      </c>
      <c r="B1" s="13" t="s">
        <v>552</v>
      </c>
      <c r="C1" s="5" t="s">
        <v>532</v>
      </c>
      <c r="D1" s="6" t="s">
        <v>536</v>
      </c>
      <c r="F1" s="7" t="s">
        <v>534</v>
      </c>
    </row>
    <row r="2" spans="1:6" x14ac:dyDescent="0.15">
      <c r="A2" s="5" t="s">
        <v>865</v>
      </c>
      <c r="B2" s="13">
        <v>42</v>
      </c>
      <c r="C2" s="6" t="s">
        <v>867</v>
      </c>
      <c r="D2" s="6" t="s">
        <v>861</v>
      </c>
      <c r="F2" s="7" t="s">
        <v>535</v>
      </c>
    </row>
    <row r="3" spans="1:6" x14ac:dyDescent="0.15">
      <c r="F3" s="7" t="s">
        <v>537</v>
      </c>
    </row>
    <row r="4" spans="1:6" x14ac:dyDescent="0.15">
      <c r="F4" s="7" t="s">
        <v>538</v>
      </c>
    </row>
    <row r="5" spans="1:6" x14ac:dyDescent="0.15">
      <c r="F5" s="7" t="s">
        <v>539</v>
      </c>
    </row>
    <row r="6" spans="1:6" x14ac:dyDescent="0.15">
      <c r="F6" s="7" t="s">
        <v>540</v>
      </c>
    </row>
    <row r="7" spans="1:6" x14ac:dyDescent="0.15">
      <c r="F7" s="7" t="s">
        <v>541</v>
      </c>
    </row>
    <row r="8" spans="1:6" x14ac:dyDescent="0.15">
      <c r="F8" s="7" t="s">
        <v>542</v>
      </c>
    </row>
    <row r="9" spans="1:6" x14ac:dyDescent="0.15">
      <c r="F9" s="7" t="s">
        <v>543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52"/>
  <sheetViews>
    <sheetView topLeftCell="A217" workbookViewId="0">
      <selection activeCell="H39" sqref="H39"/>
    </sheetView>
  </sheetViews>
  <sheetFormatPr defaultRowHeight="12" x14ac:dyDescent="0.15"/>
  <cols>
    <col min="1" max="1" width="16.125" style="1" bestFit="1" customWidth="1"/>
    <col min="2" max="2" width="30.125" style="1" bestFit="1" customWidth="1"/>
    <col min="3" max="3" width="6.75" style="2" bestFit="1" customWidth="1"/>
    <col min="4" max="16384" width="9" style="1"/>
  </cols>
  <sheetData>
    <row r="1" spans="1:3" x14ac:dyDescent="0.15">
      <c r="A1" s="1" t="s">
        <v>24</v>
      </c>
      <c r="B1" s="1" t="s">
        <v>25</v>
      </c>
      <c r="C1" s="2" t="s">
        <v>23</v>
      </c>
    </row>
    <row r="2" spans="1:3" x14ac:dyDescent="0.15">
      <c r="A2" s="1" t="s">
        <v>30</v>
      </c>
      <c r="B2" s="1" t="s">
        <v>31</v>
      </c>
      <c r="C2" s="2" t="s">
        <v>29</v>
      </c>
    </row>
    <row r="3" spans="1:3" x14ac:dyDescent="0.15">
      <c r="A3" s="1" t="s">
        <v>78</v>
      </c>
      <c r="B3" s="1" t="s">
        <v>79</v>
      </c>
      <c r="C3" s="2" t="s">
        <v>77</v>
      </c>
    </row>
    <row r="4" spans="1:3" x14ac:dyDescent="0.15">
      <c r="A4" s="1" t="s">
        <v>27</v>
      </c>
      <c r="B4" s="1" t="s">
        <v>28</v>
      </c>
      <c r="C4" s="2" t="s">
        <v>26</v>
      </c>
    </row>
    <row r="5" spans="1:3" x14ac:dyDescent="0.15">
      <c r="A5" s="1" t="s">
        <v>39</v>
      </c>
      <c r="B5" s="1" t="s">
        <v>40</v>
      </c>
      <c r="C5" s="2" t="s">
        <v>38</v>
      </c>
    </row>
    <row r="6" spans="1:3" x14ac:dyDescent="0.15">
      <c r="A6" s="1" t="s">
        <v>42</v>
      </c>
      <c r="B6" s="1" t="s">
        <v>43</v>
      </c>
      <c r="C6" s="2" t="s">
        <v>41</v>
      </c>
    </row>
    <row r="7" spans="1:3" x14ac:dyDescent="0.15">
      <c r="A7" s="1" t="s">
        <v>54</v>
      </c>
      <c r="B7" s="1" t="s">
        <v>55</v>
      </c>
      <c r="C7" s="2" t="s">
        <v>53</v>
      </c>
    </row>
    <row r="8" spans="1:3" x14ac:dyDescent="0.15">
      <c r="A8" s="1" t="s">
        <v>33</v>
      </c>
      <c r="B8" s="1" t="s">
        <v>34</v>
      </c>
      <c r="C8" s="2" t="s">
        <v>32</v>
      </c>
    </row>
    <row r="9" spans="1:3" x14ac:dyDescent="0.15">
      <c r="A9" s="1" t="s">
        <v>48</v>
      </c>
      <c r="B9" s="1" t="s">
        <v>49</v>
      </c>
      <c r="C9" s="2" t="s">
        <v>47</v>
      </c>
    </row>
    <row r="10" spans="1:3" x14ac:dyDescent="0.15">
      <c r="A10" s="1" t="s">
        <v>51</v>
      </c>
      <c r="B10" s="1" t="s">
        <v>52</v>
      </c>
      <c r="C10" s="2" t="s">
        <v>50</v>
      </c>
    </row>
    <row r="11" spans="1:3" x14ac:dyDescent="0.15">
      <c r="A11" s="1" t="s">
        <v>60</v>
      </c>
      <c r="B11" s="1" t="s">
        <v>61</v>
      </c>
      <c r="C11" s="2" t="s">
        <v>59</v>
      </c>
    </row>
    <row r="12" spans="1:3" x14ac:dyDescent="0.15">
      <c r="A12" s="1" t="s">
        <v>45</v>
      </c>
      <c r="B12" s="1" t="s">
        <v>46</v>
      </c>
      <c r="C12" s="2" t="s">
        <v>44</v>
      </c>
    </row>
    <row r="13" spans="1:3" x14ac:dyDescent="0.15">
      <c r="A13" s="1" t="s">
        <v>69</v>
      </c>
      <c r="B13" s="1" t="s">
        <v>70</v>
      </c>
      <c r="C13" s="2" t="s">
        <v>68</v>
      </c>
    </row>
    <row r="14" spans="1:3" x14ac:dyDescent="0.15">
      <c r="A14" s="1" t="s">
        <v>96</v>
      </c>
      <c r="B14" s="1" t="s">
        <v>97</v>
      </c>
      <c r="C14" s="2" t="s">
        <v>95</v>
      </c>
    </row>
    <row r="15" spans="1:3" x14ac:dyDescent="0.15">
      <c r="A15" s="1" t="s">
        <v>63</v>
      </c>
      <c r="B15" s="1" t="s">
        <v>64</v>
      </c>
      <c r="C15" s="2" t="s">
        <v>62</v>
      </c>
    </row>
    <row r="16" spans="1:3" x14ac:dyDescent="0.15">
      <c r="A16" s="1" t="s">
        <v>75</v>
      </c>
      <c r="B16" s="1" t="s">
        <v>76</v>
      </c>
      <c r="C16" s="2" t="s">
        <v>74</v>
      </c>
    </row>
    <row r="17" spans="1:3" x14ac:dyDescent="0.15">
      <c r="A17" s="1" t="s">
        <v>66</v>
      </c>
      <c r="B17" s="1" t="s">
        <v>67</v>
      </c>
      <c r="C17" s="2" t="s">
        <v>65</v>
      </c>
    </row>
    <row r="18" spans="1:3" x14ac:dyDescent="0.15">
      <c r="A18" s="1" t="s">
        <v>84</v>
      </c>
      <c r="B18" s="1" t="s">
        <v>85</v>
      </c>
      <c r="C18" s="2" t="s">
        <v>83</v>
      </c>
    </row>
    <row r="19" spans="1:3" x14ac:dyDescent="0.15">
      <c r="A19" s="1" t="s">
        <v>87</v>
      </c>
      <c r="B19" s="1" t="s">
        <v>88</v>
      </c>
      <c r="C19" s="2" t="s">
        <v>86</v>
      </c>
    </row>
    <row r="20" spans="1:3" x14ac:dyDescent="0.15">
      <c r="A20" s="1" t="s">
        <v>90</v>
      </c>
      <c r="B20" s="1" t="s">
        <v>91</v>
      </c>
      <c r="C20" s="2" t="s">
        <v>89</v>
      </c>
    </row>
    <row r="21" spans="1:3" x14ac:dyDescent="0.15">
      <c r="A21" s="1" t="s">
        <v>93</v>
      </c>
      <c r="B21" s="1" t="s">
        <v>94</v>
      </c>
      <c r="C21" s="2" t="s">
        <v>92</v>
      </c>
    </row>
    <row r="22" spans="1:3" x14ac:dyDescent="0.15">
      <c r="A22" s="1" t="s">
        <v>72</v>
      </c>
      <c r="B22" s="1" t="s">
        <v>73</v>
      </c>
      <c r="C22" s="2" t="s">
        <v>71</v>
      </c>
    </row>
    <row r="23" spans="1:3" ht="11.25" customHeight="1" x14ac:dyDescent="0.15">
      <c r="A23" s="1" t="s">
        <v>57</v>
      </c>
      <c r="B23" s="1" t="s">
        <v>58</v>
      </c>
      <c r="C23" s="2" t="s">
        <v>56</v>
      </c>
    </row>
    <row r="24" spans="1:3" x14ac:dyDescent="0.15">
      <c r="A24" s="1" t="s">
        <v>82</v>
      </c>
      <c r="B24" s="1" t="s">
        <v>81</v>
      </c>
      <c r="C24" s="2" t="s">
        <v>80</v>
      </c>
    </row>
    <row r="25" spans="1:3" x14ac:dyDescent="0.15">
      <c r="A25" s="1" t="s">
        <v>36</v>
      </c>
      <c r="B25" s="1" t="s">
        <v>37</v>
      </c>
      <c r="C25" s="2" t="s">
        <v>35</v>
      </c>
    </row>
    <row r="26" spans="1:3" x14ac:dyDescent="0.15">
      <c r="A26" s="1" t="s">
        <v>605</v>
      </c>
      <c r="B26" s="1" t="s">
        <v>608</v>
      </c>
      <c r="C26" s="2" t="s">
        <v>603</v>
      </c>
    </row>
    <row r="27" spans="1:3" x14ac:dyDescent="0.15">
      <c r="A27" s="1" t="s">
        <v>606</v>
      </c>
      <c r="B27" s="1" t="s">
        <v>607</v>
      </c>
      <c r="C27" s="2" t="s">
        <v>604</v>
      </c>
    </row>
    <row r="28" spans="1:3" x14ac:dyDescent="0.15">
      <c r="A28" s="1" t="s">
        <v>235</v>
      </c>
      <c r="B28" s="1" t="s">
        <v>236</v>
      </c>
      <c r="C28" s="2" t="s">
        <v>234</v>
      </c>
    </row>
    <row r="29" spans="1:3" x14ac:dyDescent="0.15">
      <c r="A29" s="1" t="s">
        <v>104</v>
      </c>
      <c r="B29" s="1" t="s">
        <v>105</v>
      </c>
      <c r="C29" s="2" t="s">
        <v>103</v>
      </c>
    </row>
    <row r="30" spans="1:3" x14ac:dyDescent="0.15">
      <c r="A30" s="1" t="s">
        <v>107</v>
      </c>
      <c r="B30" s="1" t="s">
        <v>108</v>
      </c>
      <c r="C30" s="2" t="s">
        <v>106</v>
      </c>
    </row>
    <row r="31" spans="1:3" x14ac:dyDescent="0.15">
      <c r="A31" s="1" t="s">
        <v>477</v>
      </c>
      <c r="B31" s="1" t="s">
        <v>478</v>
      </c>
      <c r="C31" s="2" t="s">
        <v>476</v>
      </c>
    </row>
    <row r="32" spans="1:3" x14ac:dyDescent="0.15">
      <c r="A32" s="1" t="s">
        <v>480</v>
      </c>
      <c r="B32" s="1" t="s">
        <v>481</v>
      </c>
      <c r="C32" s="2" t="s">
        <v>479</v>
      </c>
    </row>
    <row r="33" spans="1:3" x14ac:dyDescent="0.15">
      <c r="A33" s="1" t="s">
        <v>110</v>
      </c>
      <c r="B33" s="1" t="s">
        <v>111</v>
      </c>
      <c r="C33" s="2" t="s">
        <v>109</v>
      </c>
    </row>
    <row r="34" spans="1:3" x14ac:dyDescent="0.15">
      <c r="A34" s="1" t="s">
        <v>113</v>
      </c>
      <c r="B34" s="1" t="s">
        <v>114</v>
      </c>
      <c r="C34" s="2" t="s">
        <v>112</v>
      </c>
    </row>
    <row r="35" spans="1:3" x14ac:dyDescent="0.15">
      <c r="A35" s="1" t="s">
        <v>116</v>
      </c>
      <c r="B35" s="1" t="s">
        <v>117</v>
      </c>
      <c r="C35" s="2" t="s">
        <v>115</v>
      </c>
    </row>
    <row r="36" spans="1:3" x14ac:dyDescent="0.15">
      <c r="A36" s="1" t="s">
        <v>132</v>
      </c>
      <c r="B36" s="1" t="s">
        <v>133</v>
      </c>
      <c r="C36" s="2" t="s">
        <v>738</v>
      </c>
    </row>
    <row r="37" spans="1:3" x14ac:dyDescent="0.15">
      <c r="A37" s="1" t="s">
        <v>119</v>
      </c>
      <c r="B37" s="1" t="s">
        <v>120</v>
      </c>
      <c r="C37" s="2" t="s">
        <v>118</v>
      </c>
    </row>
    <row r="38" spans="1:3" x14ac:dyDescent="0.15">
      <c r="A38" s="1" t="s">
        <v>122</v>
      </c>
      <c r="B38" s="1" t="s">
        <v>123</v>
      </c>
      <c r="C38" s="2" t="s">
        <v>121</v>
      </c>
    </row>
    <row r="39" spans="1:3" x14ac:dyDescent="0.15">
      <c r="A39" s="1" t="s">
        <v>125</v>
      </c>
      <c r="B39" s="1" t="s">
        <v>126</v>
      </c>
      <c r="C39" s="2" t="s">
        <v>124</v>
      </c>
    </row>
    <row r="40" spans="1:3" x14ac:dyDescent="0.15">
      <c r="A40" s="1" t="s">
        <v>128</v>
      </c>
      <c r="B40" s="1" t="s">
        <v>129</v>
      </c>
      <c r="C40" s="2" t="s">
        <v>127</v>
      </c>
    </row>
    <row r="41" spans="1:3" x14ac:dyDescent="0.15">
      <c r="A41" s="1" t="s">
        <v>733</v>
      </c>
      <c r="B41" s="1" t="s">
        <v>131</v>
      </c>
      <c r="C41" s="2" t="s">
        <v>130</v>
      </c>
    </row>
    <row r="42" spans="1:3" x14ac:dyDescent="0.15">
      <c r="A42" s="1" t="s">
        <v>731</v>
      </c>
      <c r="B42" s="1" t="s">
        <v>732</v>
      </c>
      <c r="C42" s="2" t="s">
        <v>175</v>
      </c>
    </row>
    <row r="43" spans="1:3" x14ac:dyDescent="0.15">
      <c r="A43" s="1" t="s">
        <v>159</v>
      </c>
      <c r="B43" s="1" t="s">
        <v>160</v>
      </c>
      <c r="C43" s="2" t="s">
        <v>158</v>
      </c>
    </row>
    <row r="44" spans="1:3" x14ac:dyDescent="0.15">
      <c r="A44" s="1" t="s">
        <v>161</v>
      </c>
      <c r="B44" s="1" t="s">
        <v>162</v>
      </c>
      <c r="C44" s="2" t="s">
        <v>739</v>
      </c>
    </row>
    <row r="45" spans="1:3" x14ac:dyDescent="0.15">
      <c r="A45" s="1" t="s">
        <v>170</v>
      </c>
      <c r="B45" s="1" t="s">
        <v>171</v>
      </c>
      <c r="C45" s="2" t="s">
        <v>169</v>
      </c>
    </row>
    <row r="46" spans="1:3" x14ac:dyDescent="0.15">
      <c r="A46" s="1" t="s">
        <v>167</v>
      </c>
      <c r="B46" s="1" t="s">
        <v>168</v>
      </c>
      <c r="C46" s="2" t="s">
        <v>166</v>
      </c>
    </row>
    <row r="47" spans="1:3" x14ac:dyDescent="0.15">
      <c r="A47" s="1" t="s">
        <v>164</v>
      </c>
      <c r="B47" s="1" t="s">
        <v>165</v>
      </c>
      <c r="C47" s="2" t="s">
        <v>163</v>
      </c>
    </row>
    <row r="48" spans="1:3" x14ac:dyDescent="0.15">
      <c r="A48" s="1" t="s">
        <v>735</v>
      </c>
      <c r="B48" s="1" t="s">
        <v>736</v>
      </c>
      <c r="C48" s="2" t="s">
        <v>157</v>
      </c>
    </row>
    <row r="49" spans="1:3" x14ac:dyDescent="0.15">
      <c r="A49" s="1" t="s">
        <v>180</v>
      </c>
      <c r="B49" s="1" t="s">
        <v>181</v>
      </c>
      <c r="C49" s="2" t="s">
        <v>179</v>
      </c>
    </row>
    <row r="50" spans="1:3" x14ac:dyDescent="0.15">
      <c r="A50" s="1" t="s">
        <v>183</v>
      </c>
      <c r="B50" s="1" t="s">
        <v>184</v>
      </c>
      <c r="C50" s="2" t="s">
        <v>182</v>
      </c>
    </row>
    <row r="51" spans="1:3" x14ac:dyDescent="0.15">
      <c r="A51" s="1" t="s">
        <v>215</v>
      </c>
      <c r="B51" s="1" t="s">
        <v>216</v>
      </c>
      <c r="C51" s="2" t="s">
        <v>214</v>
      </c>
    </row>
    <row r="52" spans="1:3" x14ac:dyDescent="0.15">
      <c r="A52" s="1" t="s">
        <v>206</v>
      </c>
      <c r="B52" s="1" t="s">
        <v>207</v>
      </c>
      <c r="C52" s="2" t="s">
        <v>205</v>
      </c>
    </row>
    <row r="53" spans="1:3" x14ac:dyDescent="0.15">
      <c r="A53" s="1" t="s">
        <v>189</v>
      </c>
      <c r="B53" s="1" t="s">
        <v>190</v>
      </c>
      <c r="C53" s="2" t="s">
        <v>188</v>
      </c>
    </row>
    <row r="54" spans="1:3" x14ac:dyDescent="0.15">
      <c r="A54" s="1" t="s">
        <v>194</v>
      </c>
      <c r="B54" s="1" t="s">
        <v>195</v>
      </c>
      <c r="C54" s="2" t="s">
        <v>193</v>
      </c>
    </row>
    <row r="55" spans="1:3" x14ac:dyDescent="0.15">
      <c r="A55" s="1" t="s">
        <v>191</v>
      </c>
      <c r="B55" s="1" t="s">
        <v>192</v>
      </c>
      <c r="C55" s="2" t="s">
        <v>737</v>
      </c>
    </row>
    <row r="56" spans="1:3" x14ac:dyDescent="0.15">
      <c r="A56" s="1" t="s">
        <v>197</v>
      </c>
      <c r="B56" s="1" t="s">
        <v>198</v>
      </c>
      <c r="C56" s="2" t="s">
        <v>196</v>
      </c>
    </row>
    <row r="57" spans="1:3" x14ac:dyDescent="0.15">
      <c r="A57" s="1" t="s">
        <v>200</v>
      </c>
      <c r="B57" s="1" t="s">
        <v>201</v>
      </c>
      <c r="C57" s="2" t="s">
        <v>199</v>
      </c>
    </row>
    <row r="58" spans="1:3" x14ac:dyDescent="0.15">
      <c r="A58" s="1" t="s">
        <v>212</v>
      </c>
      <c r="B58" s="1" t="s">
        <v>213</v>
      </c>
      <c r="C58" s="2" t="s">
        <v>211</v>
      </c>
    </row>
    <row r="59" spans="1:3" x14ac:dyDescent="0.15">
      <c r="A59" s="1" t="s">
        <v>203</v>
      </c>
      <c r="B59" s="1" t="s">
        <v>204</v>
      </c>
      <c r="C59" s="2" t="s">
        <v>202</v>
      </c>
    </row>
    <row r="60" spans="1:3" x14ac:dyDescent="0.15">
      <c r="A60" s="1" t="s">
        <v>218</v>
      </c>
      <c r="B60" s="1" t="s">
        <v>219</v>
      </c>
      <c r="C60" s="2" t="s">
        <v>217</v>
      </c>
    </row>
    <row r="61" spans="1:3" x14ac:dyDescent="0.15">
      <c r="A61" s="1" t="s">
        <v>483</v>
      </c>
      <c r="B61" s="1" t="s">
        <v>484</v>
      </c>
      <c r="C61" s="2" t="s">
        <v>482</v>
      </c>
    </row>
    <row r="62" spans="1:3" x14ac:dyDescent="0.15">
      <c r="A62" s="1" t="s">
        <v>223</v>
      </c>
      <c r="B62" s="1" t="s">
        <v>224</v>
      </c>
      <c r="C62" s="2" t="s">
        <v>222</v>
      </c>
    </row>
    <row r="63" spans="1:3" x14ac:dyDescent="0.15">
      <c r="A63" s="1" t="s">
        <v>220</v>
      </c>
      <c r="B63" s="1" t="s">
        <v>221</v>
      </c>
      <c r="C63" s="2" t="s">
        <v>740</v>
      </c>
    </row>
    <row r="64" spans="1:3" x14ac:dyDescent="0.15">
      <c r="A64" s="1" t="s">
        <v>229</v>
      </c>
      <c r="B64" s="1" t="s">
        <v>230</v>
      </c>
      <c r="C64" s="2" t="s">
        <v>228</v>
      </c>
    </row>
    <row r="65" spans="1:3" x14ac:dyDescent="0.15">
      <c r="A65" s="1" t="s">
        <v>226</v>
      </c>
      <c r="B65" s="1" t="s">
        <v>227</v>
      </c>
      <c r="C65" s="2" t="s">
        <v>225</v>
      </c>
    </row>
    <row r="66" spans="1:3" x14ac:dyDescent="0.15">
      <c r="A66" s="1" t="s">
        <v>250</v>
      </c>
      <c r="B66" s="1" t="s">
        <v>251</v>
      </c>
      <c r="C66" s="2" t="s">
        <v>249</v>
      </c>
    </row>
    <row r="67" spans="1:3" x14ac:dyDescent="0.15">
      <c r="A67" s="1" t="s">
        <v>247</v>
      </c>
      <c r="B67" s="1" t="s">
        <v>248</v>
      </c>
      <c r="C67" s="2" t="s">
        <v>246</v>
      </c>
    </row>
    <row r="68" spans="1:3" x14ac:dyDescent="0.15">
      <c r="A68" s="1" t="s">
        <v>244</v>
      </c>
      <c r="B68" s="1" t="s">
        <v>245</v>
      </c>
      <c r="C68" s="2" t="s">
        <v>243</v>
      </c>
    </row>
    <row r="69" spans="1:3" x14ac:dyDescent="0.15">
      <c r="A69" s="1" t="s">
        <v>241</v>
      </c>
      <c r="B69" s="1" t="s">
        <v>242</v>
      </c>
      <c r="C69" s="2" t="s">
        <v>240</v>
      </c>
    </row>
    <row r="70" spans="1:3" x14ac:dyDescent="0.15">
      <c r="A70" s="1" t="s">
        <v>135</v>
      </c>
      <c r="B70" s="1" t="s">
        <v>734</v>
      </c>
      <c r="C70" s="2" t="s">
        <v>134</v>
      </c>
    </row>
    <row r="71" spans="1:3" x14ac:dyDescent="0.15">
      <c r="A71" s="1" t="s">
        <v>137</v>
      </c>
      <c r="B71" s="1" t="s">
        <v>138</v>
      </c>
      <c r="C71" s="2" t="s">
        <v>136</v>
      </c>
    </row>
    <row r="72" spans="1:3" x14ac:dyDescent="0.15">
      <c r="A72" s="1" t="s">
        <v>140</v>
      </c>
      <c r="B72" s="1" t="s">
        <v>141</v>
      </c>
      <c r="C72" s="2" t="s">
        <v>139</v>
      </c>
    </row>
    <row r="73" spans="1:3" x14ac:dyDescent="0.15">
      <c r="A73" s="1" t="s">
        <v>143</v>
      </c>
      <c r="B73" s="1" t="s">
        <v>144</v>
      </c>
      <c r="C73" s="2" t="s">
        <v>142</v>
      </c>
    </row>
    <row r="74" spans="1:3" x14ac:dyDescent="0.15">
      <c r="A74" s="1" t="s">
        <v>146</v>
      </c>
      <c r="B74" s="1" t="s">
        <v>147</v>
      </c>
      <c r="C74" s="2" t="s">
        <v>145</v>
      </c>
    </row>
    <row r="75" spans="1:3" x14ac:dyDescent="0.15">
      <c r="A75" s="1" t="s">
        <v>149</v>
      </c>
      <c r="B75" s="1" t="s">
        <v>150</v>
      </c>
      <c r="C75" s="2" t="s">
        <v>148</v>
      </c>
    </row>
    <row r="76" spans="1:3" x14ac:dyDescent="0.15">
      <c r="A76" s="1" t="s">
        <v>152</v>
      </c>
      <c r="B76" s="1" t="s">
        <v>153</v>
      </c>
      <c r="C76" s="2" t="s">
        <v>151</v>
      </c>
    </row>
    <row r="77" spans="1:3" x14ac:dyDescent="0.15">
      <c r="A77" s="1" t="s">
        <v>155</v>
      </c>
      <c r="B77" s="1" t="s">
        <v>156</v>
      </c>
      <c r="C77" s="2" t="s">
        <v>154</v>
      </c>
    </row>
    <row r="78" spans="1:3" x14ac:dyDescent="0.15">
      <c r="A78" s="1" t="s">
        <v>173</v>
      </c>
      <c r="B78" s="1" t="s">
        <v>174</v>
      </c>
      <c r="C78" s="2" t="s">
        <v>172</v>
      </c>
    </row>
    <row r="79" spans="1:3" x14ac:dyDescent="0.15">
      <c r="A79" s="1" t="s">
        <v>186</v>
      </c>
      <c r="B79" s="1" t="s">
        <v>187</v>
      </c>
      <c r="C79" s="2" t="s">
        <v>185</v>
      </c>
    </row>
    <row r="80" spans="1:3" x14ac:dyDescent="0.15">
      <c r="A80" s="1" t="s">
        <v>209</v>
      </c>
      <c r="B80" s="1" t="s">
        <v>210</v>
      </c>
      <c r="C80" s="2" t="s">
        <v>208</v>
      </c>
    </row>
    <row r="81" spans="1:3" x14ac:dyDescent="0.15">
      <c r="A81" s="1" t="s">
        <v>232</v>
      </c>
      <c r="B81" s="1" t="s">
        <v>233</v>
      </c>
      <c r="C81" s="2" t="s">
        <v>231</v>
      </c>
    </row>
    <row r="82" spans="1:3" x14ac:dyDescent="0.15">
      <c r="A82" s="1" t="s">
        <v>256</v>
      </c>
      <c r="B82" s="1" t="s">
        <v>257</v>
      </c>
      <c r="C82" s="2" t="s">
        <v>255</v>
      </c>
    </row>
    <row r="83" spans="1:3" x14ac:dyDescent="0.15">
      <c r="A83" s="1" t="s">
        <v>253</v>
      </c>
      <c r="B83" s="1" t="s">
        <v>254</v>
      </c>
      <c r="C83" s="2" t="s">
        <v>252</v>
      </c>
    </row>
    <row r="84" spans="1:3" x14ac:dyDescent="0.15">
      <c r="A84" s="1" t="s">
        <v>264</v>
      </c>
      <c r="B84" s="1" t="s">
        <v>265</v>
      </c>
      <c r="C84" s="2" t="s">
        <v>263</v>
      </c>
    </row>
    <row r="85" spans="1:3" x14ac:dyDescent="0.15">
      <c r="A85" s="1" t="s">
        <v>267</v>
      </c>
      <c r="B85" s="1" t="s">
        <v>268</v>
      </c>
      <c r="C85" s="2" t="s">
        <v>266</v>
      </c>
    </row>
    <row r="86" spans="1:3" x14ac:dyDescent="0.15">
      <c r="A86" s="1" t="s">
        <v>177</v>
      </c>
      <c r="B86" s="1" t="s">
        <v>178</v>
      </c>
      <c r="C86" s="2" t="s">
        <v>176</v>
      </c>
    </row>
    <row r="87" spans="1:3" x14ac:dyDescent="0.15">
      <c r="A87" s="1" t="s">
        <v>261</v>
      </c>
      <c r="B87" s="1" t="s">
        <v>262</v>
      </c>
      <c r="C87" s="2" t="s">
        <v>260</v>
      </c>
    </row>
    <row r="88" spans="1:3" x14ac:dyDescent="0.15">
      <c r="A88" s="1" t="s">
        <v>238</v>
      </c>
      <c r="B88" s="1" t="s">
        <v>239</v>
      </c>
      <c r="C88" s="2" t="s">
        <v>237</v>
      </c>
    </row>
    <row r="89" spans="1:3" x14ac:dyDescent="0.15">
      <c r="A89" s="1" t="s">
        <v>258</v>
      </c>
      <c r="B89" s="1" t="s">
        <v>259</v>
      </c>
      <c r="C89" s="2" t="s">
        <v>237</v>
      </c>
    </row>
    <row r="90" spans="1:3" x14ac:dyDescent="0.15">
      <c r="A90" s="1" t="s">
        <v>322</v>
      </c>
      <c r="B90" s="1" t="s">
        <v>323</v>
      </c>
      <c r="C90" s="2" t="s">
        <v>321</v>
      </c>
    </row>
    <row r="91" spans="1:3" x14ac:dyDescent="0.15">
      <c r="A91" s="1" t="s">
        <v>325</v>
      </c>
      <c r="B91" s="1" t="s">
        <v>326</v>
      </c>
      <c r="C91" s="2" t="s">
        <v>324</v>
      </c>
    </row>
    <row r="92" spans="1:3" x14ac:dyDescent="0.15">
      <c r="A92" s="1" t="s">
        <v>328</v>
      </c>
      <c r="B92" s="1" t="s">
        <v>329</v>
      </c>
      <c r="C92" s="2" t="s">
        <v>327</v>
      </c>
    </row>
    <row r="93" spans="1:3" x14ac:dyDescent="0.15">
      <c r="A93" s="1" t="s">
        <v>331</v>
      </c>
      <c r="B93" s="1" t="s">
        <v>332</v>
      </c>
      <c r="C93" s="2" t="s">
        <v>330</v>
      </c>
    </row>
    <row r="94" spans="1:3" x14ac:dyDescent="0.15">
      <c r="A94" s="1" t="s">
        <v>334</v>
      </c>
      <c r="B94" s="1" t="s">
        <v>335</v>
      </c>
      <c r="C94" s="2" t="s">
        <v>333</v>
      </c>
    </row>
    <row r="95" spans="1:3" x14ac:dyDescent="0.15">
      <c r="A95" s="1" t="s">
        <v>337</v>
      </c>
      <c r="B95" s="1" t="s">
        <v>338</v>
      </c>
      <c r="C95" s="2" t="s">
        <v>336</v>
      </c>
    </row>
    <row r="96" spans="1:3" x14ac:dyDescent="0.15">
      <c r="A96" s="1" t="s">
        <v>340</v>
      </c>
      <c r="B96" s="1" t="s">
        <v>341</v>
      </c>
      <c r="C96" s="2" t="s">
        <v>339</v>
      </c>
    </row>
    <row r="97" spans="1:3" x14ac:dyDescent="0.15">
      <c r="A97" s="1" t="s">
        <v>776</v>
      </c>
      <c r="B97" s="1" t="s">
        <v>777</v>
      </c>
      <c r="C97" s="2" t="s">
        <v>486</v>
      </c>
    </row>
    <row r="98" spans="1:3" x14ac:dyDescent="0.15">
      <c r="A98" s="1" t="s">
        <v>487</v>
      </c>
      <c r="B98" s="1" t="s">
        <v>488</v>
      </c>
      <c r="C98" s="2" t="s">
        <v>342</v>
      </c>
    </row>
    <row r="99" spans="1:3" x14ac:dyDescent="0.15">
      <c r="A99" s="1" t="s">
        <v>343</v>
      </c>
      <c r="B99" s="1" t="s">
        <v>344</v>
      </c>
      <c r="C99" s="2" t="s">
        <v>345</v>
      </c>
    </row>
    <row r="100" spans="1:3" ht="12.75" customHeight="1" x14ac:dyDescent="0.15">
      <c r="A100" s="1" t="s">
        <v>741</v>
      </c>
      <c r="B100" s="1" t="s">
        <v>346</v>
      </c>
      <c r="C100" s="2" t="s">
        <v>489</v>
      </c>
    </row>
    <row r="101" spans="1:3" ht="12.75" customHeight="1" x14ac:dyDescent="0.15">
      <c r="A101" s="1" t="s">
        <v>742</v>
      </c>
      <c r="B101" s="1" t="s">
        <v>490</v>
      </c>
      <c r="C101" s="2" t="s">
        <v>347</v>
      </c>
    </row>
    <row r="102" spans="1:3" ht="12.75" customHeight="1" x14ac:dyDescent="0.15">
      <c r="A102" s="1" t="s">
        <v>743</v>
      </c>
      <c r="B102" s="1" t="s">
        <v>348</v>
      </c>
      <c r="C102" s="2" t="s">
        <v>349</v>
      </c>
    </row>
    <row r="103" spans="1:3" ht="12.75" customHeight="1" x14ac:dyDescent="0.15">
      <c r="A103" s="1" t="s">
        <v>744</v>
      </c>
      <c r="B103" s="1" t="s">
        <v>350</v>
      </c>
      <c r="C103" s="2" t="s">
        <v>351</v>
      </c>
    </row>
    <row r="104" spans="1:3" ht="12.75" customHeight="1" x14ac:dyDescent="0.15">
      <c r="A104" s="1" t="s">
        <v>745</v>
      </c>
      <c r="B104" s="1" t="s">
        <v>352</v>
      </c>
      <c r="C104" s="2" t="s">
        <v>353</v>
      </c>
    </row>
    <row r="105" spans="1:3" ht="12.75" customHeight="1" x14ac:dyDescent="0.15">
      <c r="A105" s="1" t="s">
        <v>354</v>
      </c>
      <c r="B105" s="1" t="s">
        <v>355</v>
      </c>
      <c r="C105" s="2" t="s">
        <v>491</v>
      </c>
    </row>
    <row r="106" spans="1:3" x14ac:dyDescent="0.15">
      <c r="A106" s="1" t="s">
        <v>492</v>
      </c>
      <c r="B106" s="1" t="s">
        <v>746</v>
      </c>
      <c r="C106" s="2" t="s">
        <v>313</v>
      </c>
    </row>
    <row r="107" spans="1:3" x14ac:dyDescent="0.15">
      <c r="A107" s="1" t="s">
        <v>314</v>
      </c>
      <c r="B107" s="1" t="s">
        <v>315</v>
      </c>
      <c r="C107" s="2" t="s">
        <v>316</v>
      </c>
    </row>
    <row r="108" spans="1:3" x14ac:dyDescent="0.15">
      <c r="A108" s="1" t="s">
        <v>317</v>
      </c>
      <c r="B108" s="1" t="s">
        <v>318</v>
      </c>
      <c r="C108" s="2" t="s">
        <v>319</v>
      </c>
    </row>
    <row r="109" spans="1:3" x14ac:dyDescent="0.15">
      <c r="A109" s="1" t="s">
        <v>747</v>
      </c>
      <c r="B109" s="1" t="s">
        <v>320</v>
      </c>
      <c r="C109" s="2" t="s">
        <v>356</v>
      </c>
    </row>
    <row r="110" spans="1:3" x14ac:dyDescent="0.15">
      <c r="A110" s="1" t="s">
        <v>748</v>
      </c>
      <c r="B110" s="1" t="s">
        <v>749</v>
      </c>
      <c r="C110" s="2" t="s">
        <v>359</v>
      </c>
    </row>
    <row r="111" spans="1:3" x14ac:dyDescent="0.15">
      <c r="A111" s="1" t="s">
        <v>357</v>
      </c>
      <c r="B111" s="1" t="s">
        <v>358</v>
      </c>
      <c r="C111" s="2" t="s">
        <v>362</v>
      </c>
    </row>
    <row r="112" spans="1:3" x14ac:dyDescent="0.15">
      <c r="A112" s="1" t="s">
        <v>360</v>
      </c>
      <c r="B112" s="1" t="s">
        <v>361</v>
      </c>
      <c r="C112" s="2" t="s">
        <v>365</v>
      </c>
    </row>
    <row r="113" spans="1:3" x14ac:dyDescent="0.15">
      <c r="A113" s="1" t="s">
        <v>363</v>
      </c>
      <c r="B113" s="1" t="s">
        <v>364</v>
      </c>
      <c r="C113" s="2" t="s">
        <v>368</v>
      </c>
    </row>
    <row r="114" spans="1:3" x14ac:dyDescent="0.15">
      <c r="A114" s="1" t="s">
        <v>366</v>
      </c>
      <c r="B114" s="1" t="s">
        <v>367</v>
      </c>
      <c r="C114" s="2" t="s">
        <v>371</v>
      </c>
    </row>
    <row r="115" spans="1:3" x14ac:dyDescent="0.15">
      <c r="A115" s="1" t="s">
        <v>778</v>
      </c>
      <c r="B115" s="1" t="s">
        <v>779</v>
      </c>
      <c r="C115" s="2" t="s">
        <v>373</v>
      </c>
    </row>
    <row r="116" spans="1:3" x14ac:dyDescent="0.15">
      <c r="A116" s="1" t="s">
        <v>369</v>
      </c>
      <c r="B116" s="1" t="s">
        <v>370</v>
      </c>
      <c r="C116" s="2" t="s">
        <v>375</v>
      </c>
    </row>
    <row r="117" spans="1:3" x14ac:dyDescent="0.15">
      <c r="A117" s="1" t="s">
        <v>750</v>
      </c>
      <c r="B117" s="1" t="s">
        <v>372</v>
      </c>
      <c r="C117" s="2" t="s">
        <v>377</v>
      </c>
    </row>
    <row r="118" spans="1:3" x14ac:dyDescent="0.15">
      <c r="A118" s="1" t="s">
        <v>751</v>
      </c>
      <c r="B118" s="1" t="s">
        <v>374</v>
      </c>
      <c r="C118" s="2" t="s">
        <v>493</v>
      </c>
    </row>
    <row r="119" spans="1:3" x14ac:dyDescent="0.15">
      <c r="A119" s="1" t="s">
        <v>752</v>
      </c>
      <c r="B119" s="1" t="s">
        <v>376</v>
      </c>
      <c r="C119" s="2" t="s">
        <v>380</v>
      </c>
    </row>
    <row r="120" spans="1:3" x14ac:dyDescent="0.15">
      <c r="A120" s="1" t="s">
        <v>378</v>
      </c>
      <c r="B120" s="1" t="s">
        <v>379</v>
      </c>
      <c r="C120" s="2" t="s">
        <v>383</v>
      </c>
    </row>
    <row r="121" spans="1:3" x14ac:dyDescent="0.15">
      <c r="A121" s="1" t="s">
        <v>494</v>
      </c>
      <c r="B121" s="1" t="s">
        <v>495</v>
      </c>
      <c r="C121" s="2" t="s">
        <v>385</v>
      </c>
    </row>
    <row r="122" spans="1:3" x14ac:dyDescent="0.15">
      <c r="A122" s="1" t="s">
        <v>780</v>
      </c>
      <c r="B122" s="1" t="s">
        <v>781</v>
      </c>
      <c r="C122" s="2" t="s">
        <v>387</v>
      </c>
    </row>
    <row r="123" spans="1:3" x14ac:dyDescent="0.15">
      <c r="A123" s="1" t="s">
        <v>381</v>
      </c>
      <c r="B123" s="1" t="s">
        <v>382</v>
      </c>
      <c r="C123" s="2" t="s">
        <v>390</v>
      </c>
    </row>
    <row r="124" spans="1:3" x14ac:dyDescent="0.15">
      <c r="A124" s="1" t="s">
        <v>753</v>
      </c>
      <c r="B124" s="1" t="s">
        <v>384</v>
      </c>
      <c r="C124" s="2" t="s">
        <v>405</v>
      </c>
    </row>
    <row r="125" spans="1:3" x14ac:dyDescent="0.15">
      <c r="A125" s="1" t="s">
        <v>754</v>
      </c>
      <c r="B125" s="1" t="s">
        <v>386</v>
      </c>
      <c r="C125" s="2" t="s">
        <v>393</v>
      </c>
    </row>
    <row r="126" spans="1:3" x14ac:dyDescent="0.15">
      <c r="A126" s="1" t="s">
        <v>388</v>
      </c>
      <c r="B126" s="1" t="s">
        <v>389</v>
      </c>
      <c r="C126" s="2" t="s">
        <v>395</v>
      </c>
    </row>
    <row r="127" spans="1:3" x14ac:dyDescent="0.15">
      <c r="A127" s="1" t="s">
        <v>391</v>
      </c>
      <c r="B127" s="1" t="s">
        <v>392</v>
      </c>
      <c r="C127" s="2" t="s">
        <v>397</v>
      </c>
    </row>
    <row r="128" spans="1:3" x14ac:dyDescent="0.15">
      <c r="A128" s="1" t="s">
        <v>782</v>
      </c>
      <c r="B128" s="1" t="s">
        <v>783</v>
      </c>
      <c r="C128" s="2" t="s">
        <v>400</v>
      </c>
    </row>
    <row r="129" spans="1:3" x14ac:dyDescent="0.15">
      <c r="A129" s="1" t="s">
        <v>755</v>
      </c>
      <c r="B129" s="1" t="s">
        <v>406</v>
      </c>
      <c r="C129" s="2" t="s">
        <v>496</v>
      </c>
    </row>
    <row r="130" spans="1:3" x14ac:dyDescent="0.15">
      <c r="A130" s="1" t="s">
        <v>756</v>
      </c>
      <c r="B130" s="1" t="s">
        <v>394</v>
      </c>
      <c r="C130" s="2" t="s">
        <v>402</v>
      </c>
    </row>
    <row r="131" spans="1:3" x14ac:dyDescent="0.15">
      <c r="A131" s="1" t="s">
        <v>757</v>
      </c>
      <c r="B131" s="1" t="s">
        <v>396</v>
      </c>
      <c r="C131" s="2" t="s">
        <v>407</v>
      </c>
    </row>
    <row r="132" spans="1:3" x14ac:dyDescent="0.15">
      <c r="A132" s="1" t="s">
        <v>398</v>
      </c>
      <c r="B132" s="1" t="s">
        <v>399</v>
      </c>
      <c r="C132" s="2" t="s">
        <v>410</v>
      </c>
    </row>
    <row r="133" spans="1:3" x14ac:dyDescent="0.15">
      <c r="A133" s="1" t="s">
        <v>758</v>
      </c>
      <c r="B133" s="1" t="s">
        <v>401</v>
      </c>
      <c r="C133" s="2" t="s">
        <v>412</v>
      </c>
    </row>
    <row r="134" spans="1:3" x14ac:dyDescent="0.15">
      <c r="A134" s="1" t="s">
        <v>403</v>
      </c>
      <c r="B134" s="1" t="s">
        <v>404</v>
      </c>
      <c r="C134" s="2" t="s">
        <v>497</v>
      </c>
    </row>
    <row r="135" spans="1:3" x14ac:dyDescent="0.15">
      <c r="A135" s="1" t="s">
        <v>408</v>
      </c>
      <c r="B135" s="1" t="s">
        <v>409</v>
      </c>
      <c r="C135" s="2" t="s">
        <v>415</v>
      </c>
    </row>
    <row r="136" spans="1:3" x14ac:dyDescent="0.15">
      <c r="A136" s="1" t="s">
        <v>759</v>
      </c>
      <c r="B136" s="1" t="s">
        <v>411</v>
      </c>
      <c r="C136" s="2" t="s">
        <v>269</v>
      </c>
    </row>
    <row r="137" spans="1:3" x14ac:dyDescent="0.15">
      <c r="A137" s="1" t="s">
        <v>784</v>
      </c>
      <c r="B137" s="1" t="s">
        <v>787</v>
      </c>
      <c r="C137" s="2" t="s">
        <v>272</v>
      </c>
    </row>
    <row r="138" spans="1:3" x14ac:dyDescent="0.15">
      <c r="A138" s="1" t="s">
        <v>785</v>
      </c>
      <c r="B138" s="1" t="s">
        <v>788</v>
      </c>
      <c r="C138" s="2" t="s">
        <v>275</v>
      </c>
    </row>
    <row r="139" spans="1:3" x14ac:dyDescent="0.15">
      <c r="A139" s="1" t="s">
        <v>786</v>
      </c>
      <c r="B139" s="1" t="s">
        <v>789</v>
      </c>
      <c r="C139" s="2" t="s">
        <v>278</v>
      </c>
    </row>
    <row r="140" spans="1:3" x14ac:dyDescent="0.15">
      <c r="A140" s="1" t="s">
        <v>790</v>
      </c>
      <c r="B140" s="1" t="s">
        <v>791</v>
      </c>
      <c r="C140" s="2" t="s">
        <v>281</v>
      </c>
    </row>
    <row r="141" spans="1:3" x14ac:dyDescent="0.15">
      <c r="A141" s="1" t="s">
        <v>413</v>
      </c>
      <c r="B141" s="1" t="s">
        <v>414</v>
      </c>
      <c r="C141" s="2" t="s">
        <v>284</v>
      </c>
    </row>
    <row r="142" spans="1:3" x14ac:dyDescent="0.15">
      <c r="A142" s="1" t="s">
        <v>498</v>
      </c>
      <c r="B142" s="1" t="s">
        <v>499</v>
      </c>
      <c r="C142" s="2" t="s">
        <v>287</v>
      </c>
    </row>
    <row r="143" spans="1:3" x14ac:dyDescent="0.15">
      <c r="A143" s="1" t="s">
        <v>416</v>
      </c>
      <c r="B143" s="1" t="s">
        <v>417</v>
      </c>
      <c r="C143" s="2" t="s">
        <v>290</v>
      </c>
    </row>
    <row r="144" spans="1:3" x14ac:dyDescent="0.15">
      <c r="A144" s="1" t="s">
        <v>792</v>
      </c>
      <c r="B144" s="1" t="s">
        <v>793</v>
      </c>
      <c r="C144" s="2" t="s">
        <v>297</v>
      </c>
    </row>
    <row r="145" spans="1:3" x14ac:dyDescent="0.15">
      <c r="A145" s="1" t="s">
        <v>794</v>
      </c>
      <c r="B145" s="1" t="s">
        <v>796</v>
      </c>
      <c r="C145" s="2" t="s">
        <v>289</v>
      </c>
    </row>
    <row r="146" spans="1:3" x14ac:dyDescent="0.15">
      <c r="A146" s="1" t="s">
        <v>795</v>
      </c>
      <c r="B146" s="1" t="s">
        <v>797</v>
      </c>
      <c r="C146" s="2" t="s">
        <v>296</v>
      </c>
    </row>
    <row r="147" spans="1:3" x14ac:dyDescent="0.15">
      <c r="A147" s="1" t="s">
        <v>270</v>
      </c>
      <c r="B147" s="1" t="s">
        <v>271</v>
      </c>
      <c r="C147" s="2" t="s">
        <v>295</v>
      </c>
    </row>
    <row r="148" spans="1:3" x14ac:dyDescent="0.15">
      <c r="A148" s="1" t="s">
        <v>273</v>
      </c>
      <c r="B148" s="1" t="s">
        <v>274</v>
      </c>
      <c r="C148" s="2" t="s">
        <v>292</v>
      </c>
    </row>
    <row r="149" spans="1:3" x14ac:dyDescent="0.15">
      <c r="A149" s="1" t="s">
        <v>276</v>
      </c>
      <c r="B149" s="1" t="s">
        <v>277</v>
      </c>
      <c r="C149" s="2" t="s">
        <v>299</v>
      </c>
    </row>
    <row r="150" spans="1:3" x14ac:dyDescent="0.15">
      <c r="A150" s="1" t="s">
        <v>279</v>
      </c>
      <c r="B150" s="1" t="s">
        <v>280</v>
      </c>
      <c r="C150" s="2" t="s">
        <v>302</v>
      </c>
    </row>
    <row r="151" spans="1:3" x14ac:dyDescent="0.15">
      <c r="A151" s="1" t="s">
        <v>282</v>
      </c>
      <c r="B151" s="1" t="s">
        <v>283</v>
      </c>
      <c r="C151" s="2" t="s">
        <v>311</v>
      </c>
    </row>
    <row r="152" spans="1:3" x14ac:dyDescent="0.15">
      <c r="A152" s="1" t="s">
        <v>285</v>
      </c>
      <c r="B152" s="1" t="s">
        <v>286</v>
      </c>
      <c r="C152" s="2" t="s">
        <v>308</v>
      </c>
    </row>
    <row r="153" spans="1:3" x14ac:dyDescent="0.15">
      <c r="A153" s="1" t="s">
        <v>798</v>
      </c>
      <c r="B153" s="1" t="s">
        <v>799</v>
      </c>
      <c r="C153" s="2" t="s">
        <v>485</v>
      </c>
    </row>
    <row r="154" spans="1:3" x14ac:dyDescent="0.15">
      <c r="A154" s="1" t="s">
        <v>760</v>
      </c>
      <c r="B154" s="1" t="s">
        <v>288</v>
      </c>
      <c r="C154" s="2" t="s">
        <v>305</v>
      </c>
    </row>
    <row r="155" spans="1:3" x14ac:dyDescent="0.15">
      <c r="A155" s="1" t="s">
        <v>761</v>
      </c>
      <c r="B155" s="1" t="s">
        <v>291</v>
      </c>
      <c r="C155" s="2" t="s">
        <v>418</v>
      </c>
    </row>
    <row r="156" spans="1:3" x14ac:dyDescent="0.15">
      <c r="A156" s="1" t="s">
        <v>762</v>
      </c>
      <c r="B156" s="1" t="s">
        <v>298</v>
      </c>
      <c r="C156" s="2" t="s">
        <v>421</v>
      </c>
    </row>
    <row r="157" spans="1:3" x14ac:dyDescent="0.15">
      <c r="A157" s="1" t="s">
        <v>800</v>
      </c>
      <c r="B157" s="1" t="s">
        <v>801</v>
      </c>
      <c r="C157" s="2" t="s">
        <v>424</v>
      </c>
    </row>
    <row r="158" spans="1:3" x14ac:dyDescent="0.15">
      <c r="A158" s="1" t="s">
        <v>814</v>
      </c>
      <c r="B158" s="1" t="s">
        <v>815</v>
      </c>
      <c r="C158" s="2" t="s">
        <v>427</v>
      </c>
    </row>
    <row r="159" spans="1:3" x14ac:dyDescent="0.15">
      <c r="A159" s="1" t="s">
        <v>293</v>
      </c>
      <c r="B159" s="1" t="s">
        <v>294</v>
      </c>
      <c r="C159" s="2" t="s">
        <v>430</v>
      </c>
    </row>
    <row r="160" spans="1:3" x14ac:dyDescent="0.15">
      <c r="A160" s="1" t="s">
        <v>300</v>
      </c>
      <c r="B160" s="1" t="s">
        <v>301</v>
      </c>
      <c r="C160" s="2" t="s">
        <v>433</v>
      </c>
    </row>
    <row r="161" spans="1:3" x14ac:dyDescent="0.15">
      <c r="A161" s="1" t="s">
        <v>303</v>
      </c>
      <c r="B161" s="1" t="s">
        <v>304</v>
      </c>
      <c r="C161" s="2" t="s">
        <v>435</v>
      </c>
    </row>
    <row r="162" spans="1:3" x14ac:dyDescent="0.15">
      <c r="A162" s="1" t="s">
        <v>763</v>
      </c>
      <c r="B162" s="1" t="s">
        <v>312</v>
      </c>
      <c r="C162" s="2" t="s">
        <v>502</v>
      </c>
    </row>
    <row r="163" spans="1:3" x14ac:dyDescent="0.15">
      <c r="A163" s="1" t="s">
        <v>309</v>
      </c>
      <c r="B163" s="1" t="s">
        <v>310</v>
      </c>
      <c r="C163" s="2" t="s">
        <v>462</v>
      </c>
    </row>
    <row r="164" spans="1:3" x14ac:dyDescent="0.15">
      <c r="A164" s="1" t="s">
        <v>764</v>
      </c>
      <c r="B164" s="1" t="s">
        <v>765</v>
      </c>
      <c r="C164" s="2" t="s">
        <v>473</v>
      </c>
    </row>
    <row r="165" spans="1:3" x14ac:dyDescent="0.15">
      <c r="A165" s="1" t="s">
        <v>306</v>
      </c>
      <c r="B165" s="1" t="s">
        <v>307</v>
      </c>
      <c r="C165" s="2" t="s">
        <v>464</v>
      </c>
    </row>
    <row r="166" spans="1:3" x14ac:dyDescent="0.15">
      <c r="A166" s="1" t="s">
        <v>419</v>
      </c>
      <c r="B166" s="1" t="s">
        <v>420</v>
      </c>
      <c r="C166" s="2" t="s">
        <v>468</v>
      </c>
    </row>
    <row r="167" spans="1:3" x14ac:dyDescent="0.15">
      <c r="A167" s="1" t="s">
        <v>422</v>
      </c>
      <c r="B167" s="1" t="s">
        <v>423</v>
      </c>
      <c r="C167" s="2" t="s">
        <v>471</v>
      </c>
    </row>
    <row r="168" spans="1:3" x14ac:dyDescent="0.15">
      <c r="A168" s="1" t="s">
        <v>425</v>
      </c>
      <c r="B168" s="1" t="s">
        <v>426</v>
      </c>
      <c r="C168" s="2" t="s">
        <v>466</v>
      </c>
    </row>
    <row r="169" spans="1:3" x14ac:dyDescent="0.15">
      <c r="A169" s="1" t="s">
        <v>428</v>
      </c>
      <c r="B169" s="1" t="s">
        <v>429</v>
      </c>
      <c r="C169" s="2" t="s">
        <v>437</v>
      </c>
    </row>
    <row r="170" spans="1:3" x14ac:dyDescent="0.15">
      <c r="A170" s="1" t="s">
        <v>431</v>
      </c>
      <c r="B170" s="1" t="s">
        <v>432</v>
      </c>
      <c r="C170" s="2" t="s">
        <v>440</v>
      </c>
    </row>
    <row r="171" spans="1:3" ht="11.25" customHeight="1" x14ac:dyDescent="0.15">
      <c r="A171" s="1" t="s">
        <v>766</v>
      </c>
      <c r="B171" s="1" t="s">
        <v>434</v>
      </c>
      <c r="C171" s="2" t="s">
        <v>443</v>
      </c>
    </row>
    <row r="172" spans="1:3" x14ac:dyDescent="0.15">
      <c r="A172" s="1" t="s">
        <v>767</v>
      </c>
      <c r="B172" s="1" t="s">
        <v>436</v>
      </c>
      <c r="C172" s="2" t="s">
        <v>446</v>
      </c>
    </row>
    <row r="173" spans="1:3" x14ac:dyDescent="0.15">
      <c r="A173" s="1" t="s">
        <v>768</v>
      </c>
      <c r="B173" s="1" t="s">
        <v>503</v>
      </c>
      <c r="C173" s="2" t="s">
        <v>449</v>
      </c>
    </row>
    <row r="174" spans="1:3" x14ac:dyDescent="0.15">
      <c r="A174" s="1" t="s">
        <v>769</v>
      </c>
      <c r="B174" s="1" t="s">
        <v>463</v>
      </c>
      <c r="C174" s="2" t="s">
        <v>500</v>
      </c>
    </row>
    <row r="175" spans="1:3" x14ac:dyDescent="0.15">
      <c r="A175" s="1" t="s">
        <v>770</v>
      </c>
      <c r="B175" s="1" t="s">
        <v>474</v>
      </c>
      <c r="C175" s="2" t="s">
        <v>452</v>
      </c>
    </row>
    <row r="176" spans="1:3" x14ac:dyDescent="0.15">
      <c r="A176" s="1" t="s">
        <v>771</v>
      </c>
      <c r="B176" s="1" t="s">
        <v>465</v>
      </c>
      <c r="C176" s="2" t="s">
        <v>454</v>
      </c>
    </row>
    <row r="177" spans="1:3" x14ac:dyDescent="0.15">
      <c r="A177" s="1" t="s">
        <v>469</v>
      </c>
      <c r="B177" s="1" t="s">
        <v>470</v>
      </c>
      <c r="C177" s="2" t="s">
        <v>459</v>
      </c>
    </row>
    <row r="178" spans="1:3" x14ac:dyDescent="0.15">
      <c r="A178" s="1" t="s">
        <v>772</v>
      </c>
      <c r="B178" s="1" t="s">
        <v>472</v>
      </c>
      <c r="C178" s="2" t="s">
        <v>456</v>
      </c>
    </row>
    <row r="179" spans="1:3" x14ac:dyDescent="0.15">
      <c r="A179" s="1" t="s">
        <v>773</v>
      </c>
      <c r="B179" s="1" t="s">
        <v>467</v>
      </c>
      <c r="C179" s="2" t="s">
        <v>803</v>
      </c>
    </row>
    <row r="180" spans="1:3" x14ac:dyDescent="0.15">
      <c r="A180" s="1" t="s">
        <v>438</v>
      </c>
      <c r="B180" s="1" t="s">
        <v>439</v>
      </c>
      <c r="C180" s="2" t="s">
        <v>804</v>
      </c>
    </row>
    <row r="181" spans="1:3" x14ac:dyDescent="0.15">
      <c r="A181" s="1" t="s">
        <v>441</v>
      </c>
      <c r="B181" s="1" t="s">
        <v>442</v>
      </c>
      <c r="C181" s="2" t="s">
        <v>805</v>
      </c>
    </row>
    <row r="182" spans="1:3" x14ac:dyDescent="0.15">
      <c r="A182" s="1" t="s">
        <v>444</v>
      </c>
      <c r="B182" s="1" t="s">
        <v>445</v>
      </c>
      <c r="C182" s="2" t="s">
        <v>806</v>
      </c>
    </row>
    <row r="183" spans="1:3" x14ac:dyDescent="0.15">
      <c r="A183" s="1" t="s">
        <v>447</v>
      </c>
      <c r="B183" s="1" t="s">
        <v>448</v>
      </c>
      <c r="C183" s="2" t="s">
        <v>807</v>
      </c>
    </row>
    <row r="184" spans="1:3" x14ac:dyDescent="0.15">
      <c r="A184" s="1" t="s">
        <v>450</v>
      </c>
      <c r="B184" s="1" t="s">
        <v>451</v>
      </c>
      <c r="C184" s="2" t="s">
        <v>808</v>
      </c>
    </row>
    <row r="185" spans="1:3" x14ac:dyDescent="0.15">
      <c r="A185" s="1" t="s">
        <v>774</v>
      </c>
      <c r="B185" s="1" t="s">
        <v>501</v>
      </c>
      <c r="C185" s="2" t="s">
        <v>809</v>
      </c>
    </row>
    <row r="186" spans="1:3" x14ac:dyDescent="0.15">
      <c r="A186" s="1" t="s">
        <v>775</v>
      </c>
      <c r="B186" s="1" t="s">
        <v>453</v>
      </c>
      <c r="C186" s="2" t="s">
        <v>810</v>
      </c>
    </row>
    <row r="187" spans="1:3" x14ac:dyDescent="0.15">
      <c r="A187" s="1" t="s">
        <v>802</v>
      </c>
      <c r="B187" s="1" t="s">
        <v>455</v>
      </c>
      <c r="C187" s="2" t="s">
        <v>811</v>
      </c>
    </row>
    <row r="188" spans="1:3" x14ac:dyDescent="0.15">
      <c r="A188" s="1" t="s">
        <v>457</v>
      </c>
      <c r="B188" s="1" t="s">
        <v>458</v>
      </c>
      <c r="C188" s="2" t="s">
        <v>812</v>
      </c>
    </row>
    <row r="189" spans="1:3" x14ac:dyDescent="0.15">
      <c r="A189" s="1" t="s">
        <v>460</v>
      </c>
      <c r="B189" s="1" t="s">
        <v>461</v>
      </c>
      <c r="C189" s="2" t="s">
        <v>813</v>
      </c>
    </row>
    <row r="190" spans="1:3" x14ac:dyDescent="0.15">
      <c r="A190" s="1" t="s">
        <v>611</v>
      </c>
      <c r="B190" s="1" t="s">
        <v>666</v>
      </c>
      <c r="C190" s="2">
        <v>490010</v>
      </c>
    </row>
    <row r="191" spans="1:3" x14ac:dyDescent="0.15">
      <c r="A191" s="1" t="s">
        <v>727</v>
      </c>
      <c r="B191" s="1" t="s">
        <v>667</v>
      </c>
      <c r="C191" s="2">
        <v>490011</v>
      </c>
    </row>
    <row r="192" spans="1:3" x14ac:dyDescent="0.15">
      <c r="A192" s="1" t="s">
        <v>612</v>
      </c>
      <c r="B192" s="1" t="s">
        <v>668</v>
      </c>
      <c r="C192" s="2">
        <v>490012</v>
      </c>
    </row>
    <row r="193" spans="1:3" x14ac:dyDescent="0.15">
      <c r="A193" s="1" t="s">
        <v>98</v>
      </c>
      <c r="B193" s="1" t="s">
        <v>99</v>
      </c>
      <c r="C193" s="2">
        <v>490013</v>
      </c>
    </row>
    <row r="194" spans="1:3" x14ac:dyDescent="0.15">
      <c r="A194" s="1" t="s">
        <v>616</v>
      </c>
      <c r="B194" s="1" t="s">
        <v>669</v>
      </c>
      <c r="C194" s="2">
        <v>490014</v>
      </c>
    </row>
    <row r="195" spans="1:3" x14ac:dyDescent="0.15">
      <c r="A195" s="1" t="s">
        <v>617</v>
      </c>
      <c r="B195" s="1" t="s">
        <v>670</v>
      </c>
      <c r="C195" s="2">
        <v>490015</v>
      </c>
    </row>
    <row r="196" spans="1:3" x14ac:dyDescent="0.15">
      <c r="A196" s="1" t="s">
        <v>618</v>
      </c>
      <c r="B196" s="1" t="s">
        <v>671</v>
      </c>
      <c r="C196" s="2">
        <v>490016</v>
      </c>
    </row>
    <row r="197" spans="1:3" x14ac:dyDescent="0.15">
      <c r="A197" s="1" t="s">
        <v>631</v>
      </c>
      <c r="B197" s="1" t="s">
        <v>672</v>
      </c>
      <c r="C197" s="2">
        <v>490020</v>
      </c>
    </row>
    <row r="198" spans="1:3" x14ac:dyDescent="0.15">
      <c r="A198" s="1" t="s">
        <v>647</v>
      </c>
      <c r="B198" s="1" t="s">
        <v>673</v>
      </c>
      <c r="C198" s="2">
        <v>490021</v>
      </c>
    </row>
    <row r="199" spans="1:3" x14ac:dyDescent="0.15">
      <c r="A199" s="1" t="s">
        <v>643</v>
      </c>
      <c r="B199" s="1" t="s">
        <v>674</v>
      </c>
      <c r="C199" s="2">
        <v>490023</v>
      </c>
    </row>
    <row r="200" spans="1:3" x14ac:dyDescent="0.15">
      <c r="A200" s="1" t="s">
        <v>644</v>
      </c>
      <c r="B200" s="1" t="s">
        <v>675</v>
      </c>
      <c r="C200" s="2">
        <v>490024</v>
      </c>
    </row>
    <row r="201" spans="1:3" x14ac:dyDescent="0.15">
      <c r="A201" s="1" t="s">
        <v>651</v>
      </c>
      <c r="B201" s="1" t="s">
        <v>676</v>
      </c>
      <c r="C201" s="2">
        <v>490033</v>
      </c>
    </row>
    <row r="202" spans="1:3" x14ac:dyDescent="0.15">
      <c r="A202" s="1" t="s">
        <v>658</v>
      </c>
      <c r="B202" s="1" t="s">
        <v>677</v>
      </c>
      <c r="C202" s="2">
        <v>490034</v>
      </c>
    </row>
    <row r="203" spans="1:3" x14ac:dyDescent="0.15">
      <c r="A203" s="1" t="s">
        <v>661</v>
      </c>
      <c r="B203" s="1" t="s">
        <v>678</v>
      </c>
      <c r="C203" s="2">
        <v>490035</v>
      </c>
    </row>
    <row r="204" spans="1:3" x14ac:dyDescent="0.15">
      <c r="A204" s="1" t="s">
        <v>664</v>
      </c>
      <c r="B204" s="1" t="s">
        <v>679</v>
      </c>
      <c r="C204" s="2">
        <v>490040</v>
      </c>
    </row>
    <row r="205" spans="1:3" x14ac:dyDescent="0.15">
      <c r="A205" s="1" t="s">
        <v>659</v>
      </c>
      <c r="B205" s="1" t="s">
        <v>680</v>
      </c>
      <c r="C205" s="2">
        <v>490089</v>
      </c>
    </row>
    <row r="206" spans="1:3" x14ac:dyDescent="0.15">
      <c r="A206" s="1" t="s">
        <v>620</v>
      </c>
      <c r="B206" s="1" t="s">
        <v>681</v>
      </c>
      <c r="C206" s="2">
        <v>491003</v>
      </c>
    </row>
    <row r="207" spans="1:3" x14ac:dyDescent="0.15">
      <c r="A207" s="1" t="s">
        <v>609</v>
      </c>
      <c r="B207" s="1" t="s">
        <v>682</v>
      </c>
      <c r="C207" s="2">
        <v>491038</v>
      </c>
    </row>
    <row r="208" spans="1:3" x14ac:dyDescent="0.15">
      <c r="A208" s="1" t="s">
        <v>610</v>
      </c>
      <c r="B208" s="1" t="s">
        <v>683</v>
      </c>
      <c r="C208" s="2">
        <v>492018</v>
      </c>
    </row>
    <row r="209" spans="1:3" x14ac:dyDescent="0.15">
      <c r="A209" s="1" t="s">
        <v>725</v>
      </c>
      <c r="B209" s="1" t="s">
        <v>684</v>
      </c>
      <c r="C209" s="2">
        <v>492019</v>
      </c>
    </row>
    <row r="210" spans="1:3" x14ac:dyDescent="0.15">
      <c r="A210" s="1" t="s">
        <v>726</v>
      </c>
      <c r="B210" s="1" t="s">
        <v>685</v>
      </c>
      <c r="C210" s="2">
        <v>492021</v>
      </c>
    </row>
    <row r="211" spans="1:3" x14ac:dyDescent="0.15">
      <c r="A211" s="1" t="s">
        <v>619</v>
      </c>
      <c r="B211" s="1" t="s">
        <v>686</v>
      </c>
      <c r="C211" s="2">
        <v>492029</v>
      </c>
    </row>
    <row r="212" spans="1:3" x14ac:dyDescent="0.15">
      <c r="A212" s="1" t="s">
        <v>624</v>
      </c>
      <c r="B212" s="1" t="s">
        <v>687</v>
      </c>
      <c r="C212" s="2">
        <v>492035</v>
      </c>
    </row>
    <row r="213" spans="1:3" x14ac:dyDescent="0.15">
      <c r="A213" s="1" t="s">
        <v>621</v>
      </c>
      <c r="B213" s="1" t="s">
        <v>688</v>
      </c>
      <c r="C213" s="2">
        <v>492037</v>
      </c>
    </row>
    <row r="214" spans="1:3" x14ac:dyDescent="0.15">
      <c r="A214" s="1" t="s">
        <v>632</v>
      </c>
      <c r="B214" s="1" t="s">
        <v>689</v>
      </c>
      <c r="C214" s="2">
        <v>492047</v>
      </c>
    </row>
    <row r="215" spans="1:3" x14ac:dyDescent="0.15">
      <c r="A215" s="1" t="s">
        <v>633</v>
      </c>
      <c r="B215" s="1" t="s">
        <v>690</v>
      </c>
      <c r="C215" s="2">
        <v>492051</v>
      </c>
    </row>
    <row r="216" spans="1:3" x14ac:dyDescent="0.15">
      <c r="A216" s="1" t="s">
        <v>634</v>
      </c>
      <c r="B216" s="1" t="s">
        <v>691</v>
      </c>
      <c r="C216" s="2">
        <v>492052</v>
      </c>
    </row>
    <row r="217" spans="1:3" x14ac:dyDescent="0.15">
      <c r="A217" s="1" t="s">
        <v>635</v>
      </c>
      <c r="B217" s="1" t="s">
        <v>692</v>
      </c>
      <c r="C217" s="2">
        <v>492055</v>
      </c>
    </row>
    <row r="218" spans="1:3" x14ac:dyDescent="0.15">
      <c r="A218" s="1" t="s">
        <v>636</v>
      </c>
      <c r="B218" s="1" t="s">
        <v>693</v>
      </c>
      <c r="C218" s="2">
        <v>492064</v>
      </c>
    </row>
    <row r="219" spans="1:3" x14ac:dyDescent="0.15">
      <c r="A219" s="1" t="s">
        <v>637</v>
      </c>
      <c r="B219" s="1" t="s">
        <v>694</v>
      </c>
      <c r="C219" s="2">
        <v>492066</v>
      </c>
    </row>
    <row r="220" spans="1:3" x14ac:dyDescent="0.15">
      <c r="A220" s="1" t="s">
        <v>630</v>
      </c>
      <c r="B220" s="1" t="s">
        <v>695</v>
      </c>
      <c r="C220" s="2">
        <v>492070</v>
      </c>
    </row>
    <row r="221" spans="1:3" x14ac:dyDescent="0.15">
      <c r="A221" s="1" t="s">
        <v>638</v>
      </c>
      <c r="B221" s="1" t="s">
        <v>696</v>
      </c>
      <c r="C221" s="2">
        <v>492085</v>
      </c>
    </row>
    <row r="222" spans="1:3" x14ac:dyDescent="0.15">
      <c r="A222" s="1" t="s">
        <v>623</v>
      </c>
      <c r="B222" s="1" t="s">
        <v>697</v>
      </c>
      <c r="C222" s="2">
        <v>492087</v>
      </c>
    </row>
    <row r="223" spans="1:3" x14ac:dyDescent="0.15">
      <c r="A223" s="1" t="s">
        <v>639</v>
      </c>
      <c r="B223" s="1" t="s">
        <v>698</v>
      </c>
      <c r="C223" s="2">
        <v>492089</v>
      </c>
    </row>
    <row r="224" spans="1:3" x14ac:dyDescent="0.15">
      <c r="A224" s="1" t="s">
        <v>640</v>
      </c>
      <c r="B224" s="1" t="s">
        <v>699</v>
      </c>
      <c r="C224" s="2">
        <v>492090</v>
      </c>
    </row>
    <row r="225" spans="1:3" x14ac:dyDescent="0.15">
      <c r="A225" s="1" t="s">
        <v>641</v>
      </c>
      <c r="B225" s="1" t="s">
        <v>700</v>
      </c>
      <c r="C225" s="2">
        <v>492092</v>
      </c>
    </row>
    <row r="226" spans="1:3" x14ac:dyDescent="0.15">
      <c r="A226" s="1" t="s">
        <v>642</v>
      </c>
      <c r="B226" s="1" t="s">
        <v>701</v>
      </c>
      <c r="C226" s="2">
        <v>492094</v>
      </c>
    </row>
    <row r="227" spans="1:3" x14ac:dyDescent="0.15">
      <c r="A227" s="1" t="s">
        <v>656</v>
      </c>
      <c r="B227" s="1" t="s">
        <v>702</v>
      </c>
      <c r="C227" s="2">
        <v>492095</v>
      </c>
    </row>
    <row r="228" spans="1:3" x14ac:dyDescent="0.15">
      <c r="A228" s="1" t="s">
        <v>645</v>
      </c>
      <c r="B228" s="1" t="s">
        <v>703</v>
      </c>
      <c r="C228" s="2">
        <v>492100</v>
      </c>
    </row>
    <row r="229" spans="1:3" x14ac:dyDescent="0.15">
      <c r="A229" s="1" t="s">
        <v>646</v>
      </c>
      <c r="B229" s="1" t="s">
        <v>704</v>
      </c>
      <c r="C229" s="2">
        <v>492105</v>
      </c>
    </row>
    <row r="230" spans="1:3" x14ac:dyDescent="0.15">
      <c r="A230" s="1" t="s">
        <v>648</v>
      </c>
      <c r="B230" s="1" t="s">
        <v>705</v>
      </c>
      <c r="C230" s="2">
        <v>492109</v>
      </c>
    </row>
    <row r="231" spans="1:3" x14ac:dyDescent="0.15">
      <c r="A231" s="1" t="s">
        <v>649</v>
      </c>
      <c r="B231" s="1" t="s">
        <v>706</v>
      </c>
      <c r="C231" s="2">
        <v>492110</v>
      </c>
    </row>
    <row r="232" spans="1:3" x14ac:dyDescent="0.15">
      <c r="A232" s="1" t="s">
        <v>625</v>
      </c>
      <c r="B232" s="1" t="s">
        <v>707</v>
      </c>
      <c r="C232" s="2">
        <v>492114</v>
      </c>
    </row>
    <row r="233" spans="1:3" x14ac:dyDescent="0.15">
      <c r="A233" s="1" t="s">
        <v>650</v>
      </c>
      <c r="B233" s="1" t="s">
        <v>708</v>
      </c>
      <c r="C233" s="2">
        <v>492116</v>
      </c>
    </row>
    <row r="234" spans="1:3" x14ac:dyDescent="0.15">
      <c r="A234" s="1" t="s">
        <v>657</v>
      </c>
      <c r="B234" s="1" t="s">
        <v>709</v>
      </c>
      <c r="C234" s="2">
        <v>492123</v>
      </c>
    </row>
    <row r="235" spans="1:3" x14ac:dyDescent="0.15">
      <c r="A235" s="1" t="s">
        <v>652</v>
      </c>
      <c r="B235" s="1" t="s">
        <v>710</v>
      </c>
      <c r="C235" s="2">
        <v>492126</v>
      </c>
    </row>
    <row r="236" spans="1:3" x14ac:dyDescent="0.15">
      <c r="A236" s="1" t="s">
        <v>653</v>
      </c>
      <c r="B236" s="1" t="s">
        <v>711</v>
      </c>
      <c r="C236" s="2">
        <v>492133</v>
      </c>
    </row>
    <row r="237" spans="1:3" x14ac:dyDescent="0.15">
      <c r="A237" s="1" t="s">
        <v>654</v>
      </c>
      <c r="B237" s="1" t="s">
        <v>712</v>
      </c>
      <c r="C237" s="2">
        <v>492137</v>
      </c>
    </row>
    <row r="238" spans="1:3" x14ac:dyDescent="0.15">
      <c r="A238" s="1" t="s">
        <v>628</v>
      </c>
      <c r="B238" s="1" t="s">
        <v>713</v>
      </c>
      <c r="C238" s="2">
        <v>492140</v>
      </c>
    </row>
    <row r="239" spans="1:3" x14ac:dyDescent="0.15">
      <c r="A239" s="1" t="s">
        <v>662</v>
      </c>
      <c r="B239" s="1" t="s">
        <v>714</v>
      </c>
      <c r="C239" s="2">
        <v>492156</v>
      </c>
    </row>
    <row r="240" spans="1:3" x14ac:dyDescent="0.15">
      <c r="A240" s="1" t="s">
        <v>663</v>
      </c>
      <c r="B240" s="1" t="s">
        <v>715</v>
      </c>
      <c r="C240" s="2">
        <v>492158</v>
      </c>
    </row>
    <row r="241" spans="1:3" x14ac:dyDescent="0.15">
      <c r="A241" s="1" t="s">
        <v>665</v>
      </c>
      <c r="B241" s="1" t="s">
        <v>716</v>
      </c>
      <c r="C241" s="2">
        <v>492173</v>
      </c>
    </row>
    <row r="242" spans="1:3" x14ac:dyDescent="0.15">
      <c r="A242" s="1" t="s">
        <v>629</v>
      </c>
      <c r="B242" s="1" t="s">
        <v>717</v>
      </c>
      <c r="C242" s="2">
        <v>492330</v>
      </c>
    </row>
    <row r="243" spans="1:3" x14ac:dyDescent="0.15">
      <c r="A243" s="1" t="s">
        <v>728</v>
      </c>
      <c r="B243" s="1" t="s">
        <v>718</v>
      </c>
      <c r="C243" s="2">
        <v>492333</v>
      </c>
    </row>
    <row r="244" spans="1:3" x14ac:dyDescent="0.15">
      <c r="A244" s="1" t="s">
        <v>622</v>
      </c>
      <c r="B244" s="1" t="s">
        <v>719</v>
      </c>
      <c r="C244" s="2">
        <v>492337</v>
      </c>
    </row>
    <row r="245" spans="1:3" x14ac:dyDescent="0.15">
      <c r="A245" s="1" t="s">
        <v>626</v>
      </c>
      <c r="B245" s="1" t="s">
        <v>720</v>
      </c>
      <c r="C245" s="2">
        <v>492420</v>
      </c>
    </row>
    <row r="246" spans="1:3" x14ac:dyDescent="0.15">
      <c r="A246" s="1" t="s">
        <v>655</v>
      </c>
      <c r="B246" s="1" t="s">
        <v>721</v>
      </c>
      <c r="C246" s="2">
        <v>492465</v>
      </c>
    </row>
    <row r="247" spans="1:3" x14ac:dyDescent="0.15">
      <c r="A247" s="1" t="s">
        <v>660</v>
      </c>
      <c r="B247" s="1" t="s">
        <v>722</v>
      </c>
      <c r="C247" s="2">
        <v>492489</v>
      </c>
    </row>
    <row r="248" spans="1:3" x14ac:dyDescent="0.15">
      <c r="A248" s="1" t="s">
        <v>627</v>
      </c>
      <c r="B248" s="1" t="s">
        <v>723</v>
      </c>
      <c r="C248" s="2">
        <v>492532</v>
      </c>
    </row>
    <row r="249" spans="1:3" x14ac:dyDescent="0.15">
      <c r="A249" s="1" t="s">
        <v>101</v>
      </c>
      <c r="B249" s="1" t="s">
        <v>102</v>
      </c>
      <c r="C249" s="2">
        <v>492607</v>
      </c>
    </row>
    <row r="250" spans="1:3" x14ac:dyDescent="0.15">
      <c r="A250" s="1" t="s">
        <v>615</v>
      </c>
      <c r="B250" s="1" t="s">
        <v>475</v>
      </c>
      <c r="C250" s="2">
        <v>494005</v>
      </c>
    </row>
    <row r="251" spans="1:3" x14ac:dyDescent="0.15">
      <c r="A251" s="1" t="s">
        <v>613</v>
      </c>
      <c r="B251" s="1" t="s">
        <v>100</v>
      </c>
      <c r="C251" s="2" t="s">
        <v>729</v>
      </c>
    </row>
    <row r="252" spans="1:3" x14ac:dyDescent="0.15">
      <c r="A252" s="1" t="s">
        <v>614</v>
      </c>
      <c r="B252" s="1" t="s">
        <v>724</v>
      </c>
      <c r="C252" s="2" t="s">
        <v>730</v>
      </c>
    </row>
  </sheetData>
  <sheetProtection sheet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workbookViewId="0">
      <selection activeCell="C30" sqref="C30"/>
    </sheetView>
  </sheetViews>
  <sheetFormatPr defaultRowHeight="13.5" x14ac:dyDescent="0.15"/>
  <cols>
    <col min="1" max="1" width="5.625" style="11" customWidth="1"/>
    <col min="2" max="2" width="11" style="11" customWidth="1"/>
    <col min="3" max="3" width="15" style="11" bestFit="1" customWidth="1"/>
    <col min="4" max="4" width="5.25" style="11" customWidth="1"/>
    <col min="5" max="5" width="19.375" style="11" customWidth="1"/>
    <col min="6" max="6" width="14" style="11" customWidth="1"/>
    <col min="7" max="7" width="5.125" style="22" customWidth="1"/>
    <col min="8" max="8" width="9" style="22"/>
    <col min="9" max="9" width="5.125" style="22" customWidth="1"/>
    <col min="10" max="10" width="6.75" style="11" customWidth="1"/>
    <col min="11" max="16384" width="9" style="11"/>
  </cols>
  <sheetData>
    <row r="1" spans="1:10" x14ac:dyDescent="0.15">
      <c r="B1" s="37" t="s">
        <v>14</v>
      </c>
      <c r="C1" s="37" t="s">
        <v>16</v>
      </c>
      <c r="D1" s="37" t="s">
        <v>510</v>
      </c>
      <c r="E1" s="37" t="s">
        <v>22</v>
      </c>
      <c r="F1" s="37" t="s">
        <v>511</v>
      </c>
      <c r="G1" s="38" t="s">
        <v>21</v>
      </c>
      <c r="H1" s="38" t="s">
        <v>507</v>
      </c>
      <c r="I1" s="38" t="s">
        <v>850</v>
      </c>
      <c r="J1" s="37" t="s">
        <v>508</v>
      </c>
    </row>
    <row r="2" spans="1:10" x14ac:dyDescent="0.15">
      <c r="A2" s="11">
        <v>1</v>
      </c>
      <c r="B2" s="11" t="str">
        <f>'申込書（リレー種目）'!S7</f>
        <v/>
      </c>
      <c r="C2" s="11" t="str">
        <f>'申込書（リレー種目）'!Y7</f>
        <v/>
      </c>
      <c r="D2" s="11" t="str">
        <f>'申込書（リレー種目）'!Z7</f>
        <v/>
      </c>
      <c r="E2" s="11" t="str">
        <f>'申込書（リレー種目）'!AA7</f>
        <v/>
      </c>
      <c r="F2" s="11" t="str">
        <f>'申込書（リレー種目）'!AB7</f>
        <v/>
      </c>
      <c r="G2" s="22" t="str">
        <f>'申込書（リレー種目）'!AC7</f>
        <v/>
      </c>
      <c r="H2" s="22" t="str">
        <f>'申込書（リレー種目）'!AD7</f>
        <v/>
      </c>
      <c r="I2" s="22" t="str">
        <f>'申込書（リレー種目）'!AE7</f>
        <v/>
      </c>
    </row>
    <row r="3" spans="1:10" x14ac:dyDescent="0.15">
      <c r="A3" s="11">
        <v>2</v>
      </c>
      <c r="B3" s="11" t="str">
        <f>'申込書（リレー種目）'!S8</f>
        <v/>
      </c>
      <c r="C3" s="11" t="str">
        <f>'申込書（リレー種目）'!Y8</f>
        <v/>
      </c>
      <c r="D3" s="11" t="str">
        <f>'申込書（リレー種目）'!Z8</f>
        <v/>
      </c>
      <c r="E3" s="11" t="str">
        <f>'申込書（リレー種目）'!AA8</f>
        <v/>
      </c>
      <c r="F3" s="11" t="str">
        <f>'申込書（リレー種目）'!AB8</f>
        <v/>
      </c>
      <c r="G3" s="22" t="str">
        <f>'申込書（リレー種目）'!AC8</f>
        <v/>
      </c>
      <c r="H3" s="22" t="str">
        <f>'申込書（リレー種目）'!AD8</f>
        <v/>
      </c>
      <c r="I3" s="22" t="str">
        <f>'申込書（リレー種目）'!AE8</f>
        <v/>
      </c>
    </row>
    <row r="4" spans="1:10" x14ac:dyDescent="0.15">
      <c r="A4" s="11">
        <v>3</v>
      </c>
      <c r="B4" s="11" t="str">
        <f>'申込書（リレー種目）'!S9</f>
        <v/>
      </c>
      <c r="C4" s="11" t="str">
        <f>'申込書（リレー種目）'!Y9</f>
        <v/>
      </c>
      <c r="D4" s="11" t="str">
        <f>'申込書（リレー種目）'!Z9</f>
        <v/>
      </c>
      <c r="E4" s="11" t="str">
        <f>'申込書（リレー種目）'!AA9</f>
        <v/>
      </c>
      <c r="F4" s="11" t="str">
        <f>'申込書（リレー種目）'!AB9</f>
        <v/>
      </c>
      <c r="G4" s="22" t="str">
        <f>'申込書（リレー種目）'!AC9</f>
        <v/>
      </c>
      <c r="H4" s="22" t="str">
        <f>'申込書（リレー種目）'!AD9</f>
        <v/>
      </c>
      <c r="I4" s="22" t="str">
        <f>'申込書（リレー種目）'!AE9</f>
        <v/>
      </c>
    </row>
    <row r="5" spans="1:10" x14ac:dyDescent="0.15">
      <c r="A5" s="11">
        <v>4</v>
      </c>
      <c r="B5" s="11" t="str">
        <f>'申込書（リレー種目）'!S10</f>
        <v/>
      </c>
      <c r="C5" s="11" t="str">
        <f>'申込書（リレー種目）'!Y10</f>
        <v/>
      </c>
      <c r="D5" s="11" t="str">
        <f>'申込書（リレー種目）'!Z10</f>
        <v/>
      </c>
      <c r="E5" s="11" t="str">
        <f>'申込書（リレー種目）'!AA10</f>
        <v/>
      </c>
      <c r="F5" s="11" t="str">
        <f>'申込書（リレー種目）'!AB10</f>
        <v/>
      </c>
      <c r="G5" s="22" t="str">
        <f>'申込書（リレー種目）'!AC10</f>
        <v/>
      </c>
      <c r="H5" s="22" t="str">
        <f>'申込書（リレー種目）'!AD10</f>
        <v/>
      </c>
      <c r="I5" s="22" t="str">
        <f>'申込書（リレー種目）'!AE10</f>
        <v/>
      </c>
    </row>
    <row r="6" spans="1:10" x14ac:dyDescent="0.15">
      <c r="A6" s="11">
        <v>5</v>
      </c>
      <c r="B6" s="11" t="str">
        <f>'申込書（リレー種目）'!S11</f>
        <v/>
      </c>
      <c r="C6" s="11" t="str">
        <f>'申込書（リレー種目）'!Y11</f>
        <v/>
      </c>
      <c r="D6" s="11" t="str">
        <f>'申込書（リレー種目）'!Z11</f>
        <v/>
      </c>
      <c r="E6" s="11" t="str">
        <f>'申込書（リレー種目）'!AA11</f>
        <v/>
      </c>
      <c r="F6" s="11" t="str">
        <f>'申込書（リレー種目）'!AB11</f>
        <v/>
      </c>
      <c r="G6" s="22" t="str">
        <f>'申込書（リレー種目）'!AC11</f>
        <v/>
      </c>
      <c r="H6" s="22" t="str">
        <f>'申込書（リレー種目）'!AD11</f>
        <v/>
      </c>
      <c r="I6" s="22" t="str">
        <f>'申込書（リレー種目）'!AE11</f>
        <v/>
      </c>
    </row>
    <row r="7" spans="1:10" x14ac:dyDescent="0.15">
      <c r="A7" s="11">
        <v>6</v>
      </c>
      <c r="B7" s="11" t="str">
        <f>'申込書（リレー種目）'!S12</f>
        <v/>
      </c>
      <c r="C7" s="11" t="str">
        <f>'申込書（リレー種目）'!Y12</f>
        <v/>
      </c>
      <c r="D7" s="11" t="str">
        <f>'申込書（リレー種目）'!Z12</f>
        <v/>
      </c>
      <c r="E7" s="11" t="str">
        <f>'申込書（リレー種目）'!AA12</f>
        <v/>
      </c>
      <c r="F7" s="11" t="str">
        <f>'申込書（リレー種目）'!AB12</f>
        <v/>
      </c>
      <c r="G7" s="22" t="str">
        <f>'申込書（リレー種目）'!AC12</f>
        <v/>
      </c>
      <c r="H7" s="22" t="str">
        <f>'申込書（リレー種目）'!AD12</f>
        <v/>
      </c>
      <c r="I7" s="22" t="str">
        <f>'申込書（リレー種目）'!AE12</f>
        <v/>
      </c>
    </row>
    <row r="8" spans="1:10" x14ac:dyDescent="0.15">
      <c r="A8" s="11">
        <v>7</v>
      </c>
      <c r="B8" s="11" t="str">
        <f>'申込書（リレー種目）'!S13</f>
        <v/>
      </c>
      <c r="C8" s="11" t="str">
        <f>'申込書（リレー種目）'!Y13</f>
        <v/>
      </c>
      <c r="D8" s="11" t="str">
        <f>'申込書（リレー種目）'!Z13</f>
        <v/>
      </c>
      <c r="E8" s="11" t="str">
        <f>'申込書（リレー種目）'!AA13</f>
        <v/>
      </c>
      <c r="F8" s="11" t="str">
        <f>'申込書（リレー種目）'!AB13</f>
        <v/>
      </c>
      <c r="G8" s="22" t="str">
        <f>'申込書（リレー種目）'!AC13</f>
        <v/>
      </c>
      <c r="H8" s="22" t="str">
        <f>'申込書（リレー種目）'!AD13</f>
        <v/>
      </c>
      <c r="I8" s="22" t="str">
        <f>'申込書（リレー種目）'!AE13</f>
        <v/>
      </c>
    </row>
    <row r="9" spans="1:10" x14ac:dyDescent="0.15">
      <c r="A9" s="11">
        <v>8</v>
      </c>
      <c r="B9" s="11" t="str">
        <f>'申込書（リレー種目）'!S14</f>
        <v/>
      </c>
      <c r="C9" s="11" t="str">
        <f>'申込書（リレー種目）'!Y14</f>
        <v/>
      </c>
      <c r="D9" s="11" t="str">
        <f>'申込書（リレー種目）'!Z14</f>
        <v/>
      </c>
      <c r="E9" s="11" t="str">
        <f>'申込書（リレー種目）'!AA14</f>
        <v/>
      </c>
      <c r="F9" s="11" t="str">
        <f>'申込書（リレー種目）'!AB14</f>
        <v/>
      </c>
      <c r="G9" s="22" t="str">
        <f>'申込書（リレー種目）'!AC14</f>
        <v/>
      </c>
      <c r="H9" s="22" t="str">
        <f>'申込書（リレー種目）'!AD14</f>
        <v/>
      </c>
      <c r="I9" s="22" t="str">
        <f>'申込書（リレー種目）'!AE14</f>
        <v/>
      </c>
    </row>
    <row r="10" spans="1:10" x14ac:dyDescent="0.15">
      <c r="A10" s="11">
        <v>9</v>
      </c>
      <c r="B10" s="11" t="str">
        <f>'申込書（リレー種目）'!S15</f>
        <v/>
      </c>
      <c r="C10" s="11" t="str">
        <f>'申込書（リレー種目）'!Y15</f>
        <v/>
      </c>
      <c r="D10" s="11" t="str">
        <f>'申込書（リレー種目）'!Z15</f>
        <v/>
      </c>
      <c r="E10" s="11" t="str">
        <f>'申込書（リレー種目）'!AA15</f>
        <v/>
      </c>
      <c r="F10" s="11" t="str">
        <f>'申込書（リレー種目）'!AB15</f>
        <v/>
      </c>
      <c r="G10" s="22" t="str">
        <f>'申込書（リレー種目）'!AC15</f>
        <v/>
      </c>
      <c r="H10" s="22" t="str">
        <f>'申込書（リレー種目）'!AD15</f>
        <v/>
      </c>
      <c r="I10" s="22" t="str">
        <f>'申込書（リレー種目）'!AE15</f>
        <v/>
      </c>
    </row>
    <row r="11" spans="1:10" x14ac:dyDescent="0.15">
      <c r="A11" s="11">
        <v>10</v>
      </c>
      <c r="B11" s="11" t="str">
        <f>'申込書（リレー種目）'!S16</f>
        <v/>
      </c>
      <c r="C11" s="11" t="str">
        <f>'申込書（リレー種目）'!Y16</f>
        <v/>
      </c>
      <c r="D11" s="11" t="str">
        <f>'申込書（リレー種目）'!Z16</f>
        <v/>
      </c>
      <c r="E11" s="11" t="str">
        <f>'申込書（リレー種目）'!AA16</f>
        <v/>
      </c>
      <c r="F11" s="11" t="str">
        <f>'申込書（リレー種目）'!AB16</f>
        <v/>
      </c>
      <c r="G11" s="22" t="str">
        <f>'申込書（リレー種目）'!AC16</f>
        <v/>
      </c>
      <c r="H11" s="22" t="str">
        <f>'申込書（リレー種目）'!AD16</f>
        <v/>
      </c>
      <c r="I11" s="22" t="str">
        <f>'申込書（リレー種目）'!AE16</f>
        <v/>
      </c>
    </row>
    <row r="12" spans="1:10" x14ac:dyDescent="0.15">
      <c r="A12" s="11">
        <v>11</v>
      </c>
      <c r="B12" s="11" t="str">
        <f>'申込書（リレー種目）'!S17</f>
        <v/>
      </c>
      <c r="C12" s="11" t="str">
        <f>'申込書（リレー種目）'!Y17</f>
        <v/>
      </c>
      <c r="D12" s="11" t="str">
        <f>'申込書（リレー種目）'!Z17</f>
        <v/>
      </c>
      <c r="E12" s="11" t="str">
        <f>'申込書（リレー種目）'!AA17</f>
        <v/>
      </c>
      <c r="F12" s="11" t="str">
        <f>'申込書（リレー種目）'!AB17</f>
        <v/>
      </c>
      <c r="G12" s="22" t="str">
        <f>'申込書（リレー種目）'!AC17</f>
        <v/>
      </c>
      <c r="H12" s="22" t="str">
        <f>'申込書（リレー種目）'!AD17</f>
        <v/>
      </c>
      <c r="I12" s="22" t="str">
        <f>'申込書（リレー種目）'!AE17</f>
        <v/>
      </c>
    </row>
    <row r="13" spans="1:10" x14ac:dyDescent="0.15">
      <c r="A13" s="11">
        <v>12</v>
      </c>
      <c r="B13" s="11" t="str">
        <f>'申込書（リレー種目）'!S18</f>
        <v/>
      </c>
      <c r="C13" s="11" t="str">
        <f>'申込書（リレー種目）'!Y18</f>
        <v/>
      </c>
      <c r="D13" s="11" t="str">
        <f>'申込書（リレー種目）'!Z18</f>
        <v/>
      </c>
      <c r="E13" s="11" t="str">
        <f>'申込書（リレー種目）'!AA18</f>
        <v/>
      </c>
      <c r="F13" s="11" t="str">
        <f>'申込書（リレー種目）'!AB18</f>
        <v/>
      </c>
      <c r="G13" s="22" t="str">
        <f>'申込書（リレー種目）'!AC18</f>
        <v/>
      </c>
      <c r="H13" s="22" t="str">
        <f>'申込書（リレー種目）'!AD18</f>
        <v/>
      </c>
      <c r="I13" s="22" t="str">
        <f>'申込書（リレー種目）'!AE18</f>
        <v/>
      </c>
    </row>
    <row r="14" spans="1:10" x14ac:dyDescent="0.15">
      <c r="A14" s="11">
        <v>13</v>
      </c>
      <c r="B14" s="11">
        <f>'申込書（リレー種目）'!S19</f>
        <v>0</v>
      </c>
      <c r="C14" s="11">
        <f>'申込書（リレー種目）'!Y19</f>
        <v>0</v>
      </c>
      <c r="D14" s="11">
        <f>'申込書（リレー種目）'!Z19</f>
        <v>0</v>
      </c>
      <c r="E14" s="11">
        <f>'申込書（リレー種目）'!AA19</f>
        <v>0</v>
      </c>
      <c r="F14" s="11">
        <f>'申込書（リレー種目）'!AB19</f>
        <v>0</v>
      </c>
      <c r="G14" s="22">
        <f>'申込書（リレー種目）'!AC19</f>
        <v>0</v>
      </c>
      <c r="H14" s="22">
        <f>'申込書（リレー種目）'!AD19</f>
        <v>0</v>
      </c>
      <c r="I14" s="22">
        <f>'申込書（リレー種目）'!AE19</f>
        <v>0</v>
      </c>
    </row>
    <row r="15" spans="1:10" x14ac:dyDescent="0.15">
      <c r="A15" s="11">
        <v>14</v>
      </c>
      <c r="B15" s="11">
        <f>'申込書（リレー種目）'!S20</f>
        <v>0</v>
      </c>
      <c r="C15" s="11">
        <f>'申込書（リレー種目）'!Y20</f>
        <v>0</v>
      </c>
      <c r="D15" s="11">
        <f>'申込書（リレー種目）'!Z20</f>
        <v>0</v>
      </c>
      <c r="E15" s="11">
        <f>'申込書（リレー種目）'!AA20</f>
        <v>0</v>
      </c>
      <c r="F15" s="11">
        <f>'申込書（リレー種目）'!AB20</f>
        <v>0</v>
      </c>
      <c r="G15" s="22">
        <f>'申込書（リレー種目）'!AC20</f>
        <v>0</v>
      </c>
      <c r="H15" s="22">
        <f>'申込書（リレー種目）'!AD20</f>
        <v>0</v>
      </c>
      <c r="I15" s="22">
        <f>'申込書（リレー種目）'!AE20</f>
        <v>0</v>
      </c>
    </row>
    <row r="16" spans="1:10" x14ac:dyDescent="0.15">
      <c r="A16" s="11">
        <v>15</v>
      </c>
      <c r="B16" s="11">
        <f>'申込書（リレー種目）'!S21</f>
        <v>0</v>
      </c>
      <c r="C16" s="11">
        <f>'申込書（リレー種目）'!Y21</f>
        <v>0</v>
      </c>
      <c r="D16" s="11">
        <f>'申込書（リレー種目）'!Z21</f>
        <v>0</v>
      </c>
      <c r="E16" s="11">
        <f>'申込書（リレー種目）'!AA21</f>
        <v>0</v>
      </c>
      <c r="F16" s="11">
        <f>'申込書（リレー種目）'!AB21</f>
        <v>0</v>
      </c>
      <c r="G16" s="22">
        <f>'申込書（リレー種目）'!AC21</f>
        <v>0</v>
      </c>
      <c r="H16" s="22">
        <f>'申込書（リレー種目）'!AD21</f>
        <v>0</v>
      </c>
      <c r="I16" s="22">
        <f>'申込書（リレー種目）'!AE21</f>
        <v>0</v>
      </c>
    </row>
    <row r="17" spans="1:9" x14ac:dyDescent="0.15">
      <c r="A17" s="11">
        <v>16</v>
      </c>
      <c r="B17" s="11">
        <f>'申込書（リレー種目）'!S22</f>
        <v>0</v>
      </c>
      <c r="C17" s="11">
        <f>'申込書（リレー種目）'!Y22</f>
        <v>0</v>
      </c>
      <c r="D17" s="11">
        <f>'申込書（リレー種目）'!Z22</f>
        <v>0</v>
      </c>
      <c r="E17" s="11">
        <f>'申込書（リレー種目）'!AA22</f>
        <v>0</v>
      </c>
      <c r="F17" s="11">
        <f>'申込書（リレー種目）'!AB22</f>
        <v>0</v>
      </c>
      <c r="G17" s="22">
        <f>'申込書（リレー種目）'!AC22</f>
        <v>0</v>
      </c>
      <c r="H17" s="22">
        <f>'申込書（リレー種目）'!AD22</f>
        <v>0</v>
      </c>
      <c r="I17" s="22">
        <f>'申込書（リレー種目）'!AE22</f>
        <v>0</v>
      </c>
    </row>
    <row r="18" spans="1:9" x14ac:dyDescent="0.15">
      <c r="A18" s="11">
        <v>17</v>
      </c>
      <c r="B18" s="11">
        <f>'申込書（リレー種目）'!S23</f>
        <v>0</v>
      </c>
      <c r="C18" s="11">
        <f>'申込書（リレー種目）'!Y23</f>
        <v>0</v>
      </c>
      <c r="D18" s="11">
        <f>'申込書（リレー種目）'!Z23</f>
        <v>0</v>
      </c>
      <c r="E18" s="11">
        <f>'申込書（リレー種目）'!AA23</f>
        <v>0</v>
      </c>
      <c r="F18" s="11">
        <f>'申込書（リレー種目）'!AB23</f>
        <v>0</v>
      </c>
      <c r="G18" s="22">
        <f>'申込書（リレー種目）'!AC23</f>
        <v>0</v>
      </c>
      <c r="H18" s="22">
        <f>'申込書（リレー種目）'!AD23</f>
        <v>0</v>
      </c>
      <c r="I18" s="22">
        <f>'申込書（リレー種目）'!AE23</f>
        <v>0</v>
      </c>
    </row>
    <row r="19" spans="1:9" x14ac:dyDescent="0.15">
      <c r="A19" s="11">
        <v>18</v>
      </c>
      <c r="B19" s="11">
        <f>'申込書（リレー種目）'!S24</f>
        <v>0</v>
      </c>
      <c r="C19" s="11">
        <f>'申込書（リレー種目）'!Y24</f>
        <v>0</v>
      </c>
      <c r="D19" s="11">
        <f>'申込書（リレー種目）'!Z24</f>
        <v>0</v>
      </c>
      <c r="E19" s="11">
        <f>'申込書（リレー種目）'!AA24</f>
        <v>0</v>
      </c>
      <c r="F19" s="11">
        <f>'申込書（リレー種目）'!AB24</f>
        <v>0</v>
      </c>
      <c r="G19" s="22">
        <f>'申込書（リレー種目）'!AC24</f>
        <v>0</v>
      </c>
      <c r="H19" s="22">
        <f>'申込書（リレー種目）'!AD24</f>
        <v>0</v>
      </c>
      <c r="I19" s="22">
        <f>'申込書（リレー種目）'!AE24</f>
        <v>0</v>
      </c>
    </row>
    <row r="20" spans="1:9" x14ac:dyDescent="0.15">
      <c r="A20" s="11">
        <v>19</v>
      </c>
      <c r="B20" s="11">
        <f>'申込書（リレー種目）'!S25</f>
        <v>0</v>
      </c>
      <c r="C20" s="11">
        <f>'申込書（リレー種目）'!Y25</f>
        <v>0</v>
      </c>
      <c r="D20" s="11">
        <f>'申込書（リレー種目）'!Z25</f>
        <v>0</v>
      </c>
      <c r="E20" s="11">
        <f>'申込書（リレー種目）'!AA25</f>
        <v>0</v>
      </c>
      <c r="F20" s="11">
        <f>'申込書（リレー種目）'!AB25</f>
        <v>0</v>
      </c>
      <c r="G20" s="22">
        <f>'申込書（リレー種目）'!AC25</f>
        <v>0</v>
      </c>
      <c r="H20" s="22">
        <f>'申込書（リレー種目）'!AD25</f>
        <v>0</v>
      </c>
      <c r="I20" s="22">
        <f>'申込書（リレー種目）'!AE25</f>
        <v>0</v>
      </c>
    </row>
    <row r="21" spans="1:9" x14ac:dyDescent="0.15">
      <c r="A21" s="11">
        <v>20</v>
      </c>
      <c r="B21" s="11">
        <f>'申込書（リレー種目）'!S26</f>
        <v>0</v>
      </c>
      <c r="C21" s="11">
        <f>'申込書（リレー種目）'!Y26</f>
        <v>0</v>
      </c>
      <c r="D21" s="11">
        <f>'申込書（リレー種目）'!Z26</f>
        <v>0</v>
      </c>
      <c r="E21" s="11">
        <f>'申込書（リレー種目）'!AA26</f>
        <v>0</v>
      </c>
      <c r="F21" s="11">
        <f>'申込書（リレー種目）'!AB26</f>
        <v>0</v>
      </c>
      <c r="G21" s="22">
        <f>'申込書（リレー種目）'!AC26</f>
        <v>0</v>
      </c>
      <c r="H21" s="22">
        <f>'申込書（リレー種目）'!AD26</f>
        <v>0</v>
      </c>
      <c r="I21" s="22">
        <f>'申込書（リレー種目）'!AE26</f>
        <v>0</v>
      </c>
    </row>
    <row r="22" spans="1:9" x14ac:dyDescent="0.15">
      <c r="A22" s="11">
        <v>21</v>
      </c>
      <c r="B22" s="11">
        <f>'申込書（リレー種目）'!S27</f>
        <v>0</v>
      </c>
      <c r="C22" s="11">
        <f>'申込書（リレー種目）'!Y27</f>
        <v>0</v>
      </c>
      <c r="D22" s="11">
        <f>'申込書（リレー種目）'!Z27</f>
        <v>0</v>
      </c>
      <c r="E22" s="11">
        <f>'申込書（リレー種目）'!AA27</f>
        <v>0</v>
      </c>
      <c r="F22" s="11">
        <f>'申込書（リレー種目）'!AB27</f>
        <v>0</v>
      </c>
      <c r="G22" s="22">
        <f>'申込書（リレー種目）'!AC27</f>
        <v>0</v>
      </c>
      <c r="H22" s="22">
        <f>'申込書（リレー種目）'!AD27</f>
        <v>0</v>
      </c>
      <c r="I22" s="22">
        <f>'申込書（リレー種目）'!AE27</f>
        <v>0</v>
      </c>
    </row>
    <row r="23" spans="1:9" x14ac:dyDescent="0.15">
      <c r="A23" s="11">
        <v>22</v>
      </c>
      <c r="B23" s="11">
        <f>'申込書（リレー種目）'!S28</f>
        <v>0</v>
      </c>
      <c r="C23" s="11">
        <f>'申込書（リレー種目）'!Y28</f>
        <v>0</v>
      </c>
      <c r="D23" s="11">
        <f>'申込書（リレー種目）'!Z28</f>
        <v>0</v>
      </c>
      <c r="E23" s="11">
        <f>'申込書（リレー種目）'!AA28</f>
        <v>0</v>
      </c>
      <c r="F23" s="11">
        <f>'申込書（リレー種目）'!AB28</f>
        <v>0</v>
      </c>
      <c r="G23" s="22">
        <f>'申込書（リレー種目）'!AC28</f>
        <v>0</v>
      </c>
      <c r="H23" s="22">
        <f>'申込書（リレー種目）'!AD28</f>
        <v>0</v>
      </c>
      <c r="I23" s="22">
        <f>'申込書（リレー種目）'!AE28</f>
        <v>0</v>
      </c>
    </row>
    <row r="24" spans="1:9" x14ac:dyDescent="0.15">
      <c r="A24" s="11">
        <v>23</v>
      </c>
      <c r="B24" s="11">
        <f>'申込書（リレー種目）'!S29</f>
        <v>0</v>
      </c>
      <c r="C24" s="11">
        <f>'申込書（リレー種目）'!Y29</f>
        <v>0</v>
      </c>
      <c r="D24" s="11">
        <f>'申込書（リレー種目）'!Z29</f>
        <v>0</v>
      </c>
      <c r="E24" s="11">
        <f>'申込書（リレー種目）'!AA29</f>
        <v>0</v>
      </c>
      <c r="F24" s="11">
        <f>'申込書（リレー種目）'!AB29</f>
        <v>0</v>
      </c>
      <c r="G24" s="22">
        <f>'申込書（リレー種目）'!AC29</f>
        <v>0</v>
      </c>
      <c r="H24" s="22">
        <f>'申込書（リレー種目）'!AD29</f>
        <v>0</v>
      </c>
      <c r="I24" s="22">
        <f>'申込書（リレー種目）'!AE29</f>
        <v>0</v>
      </c>
    </row>
    <row r="25" spans="1:9" x14ac:dyDescent="0.15">
      <c r="A25" s="11">
        <v>24</v>
      </c>
      <c r="B25" s="11">
        <f>'申込書（リレー種目）'!S30</f>
        <v>0</v>
      </c>
      <c r="C25" s="11">
        <f>'申込書（リレー種目）'!Y30</f>
        <v>0</v>
      </c>
      <c r="D25" s="11">
        <f>'申込書（リレー種目）'!Z30</f>
        <v>0</v>
      </c>
      <c r="E25" s="11">
        <f>'申込書（リレー種目）'!AA30</f>
        <v>0</v>
      </c>
      <c r="F25" s="11">
        <f>'申込書（リレー種目）'!AB30</f>
        <v>0</v>
      </c>
      <c r="G25" s="22">
        <f>'申込書（リレー種目）'!AC30</f>
        <v>0</v>
      </c>
      <c r="H25" s="22">
        <f>'申込書（リレー種目）'!AD30</f>
        <v>0</v>
      </c>
      <c r="I25" s="22">
        <f>'申込書（リレー種目）'!AE30</f>
        <v>0</v>
      </c>
    </row>
    <row r="26" spans="1:9" x14ac:dyDescent="0.15">
      <c r="A26" s="11">
        <v>25</v>
      </c>
      <c r="B26" s="11" t="str">
        <f>'申込書（リレー種目）'!S34</f>
        <v/>
      </c>
      <c r="C26" s="11" t="str">
        <f>'申込書（リレー種目）'!Y34</f>
        <v/>
      </c>
      <c r="D26" s="11" t="str">
        <f>'申込書（リレー種目）'!Z34</f>
        <v/>
      </c>
      <c r="E26" s="11" t="str">
        <f>'申込書（リレー種目）'!AA34</f>
        <v/>
      </c>
      <c r="F26" s="11" t="str">
        <f>'申込書（リレー種目）'!AB34</f>
        <v/>
      </c>
      <c r="G26" s="12" t="str">
        <f>'申込書（リレー種目）'!AC34</f>
        <v/>
      </c>
      <c r="H26" s="12" t="str">
        <f>'申込書（リレー種目）'!AD34</f>
        <v/>
      </c>
      <c r="I26" s="12" t="str">
        <f>'申込書（リレー種目）'!AE34</f>
        <v/>
      </c>
    </row>
    <row r="27" spans="1:9" x14ac:dyDescent="0.15">
      <c r="A27" s="11">
        <v>26</v>
      </c>
      <c r="B27" s="11" t="str">
        <f>'申込書（リレー種目）'!S35</f>
        <v/>
      </c>
      <c r="C27" s="11" t="str">
        <f>'申込書（リレー種目）'!Y35</f>
        <v/>
      </c>
      <c r="D27" s="11" t="str">
        <f>'申込書（リレー種目）'!Z35</f>
        <v/>
      </c>
      <c r="E27" s="11" t="str">
        <f>'申込書（リレー種目）'!AA35</f>
        <v/>
      </c>
      <c r="F27" s="11" t="str">
        <f>'申込書（リレー種目）'!AB35</f>
        <v/>
      </c>
      <c r="G27" s="12" t="str">
        <f>'申込書（リレー種目）'!AC35</f>
        <v/>
      </c>
      <c r="H27" s="12" t="str">
        <f>'申込書（リレー種目）'!AD35</f>
        <v/>
      </c>
      <c r="I27" s="12" t="str">
        <f>'申込書（リレー種目）'!AE35</f>
        <v/>
      </c>
    </row>
    <row r="28" spans="1:9" x14ac:dyDescent="0.15">
      <c r="A28" s="11">
        <v>27</v>
      </c>
      <c r="B28" s="11" t="str">
        <f>'申込書（リレー種目）'!S36</f>
        <v/>
      </c>
      <c r="C28" s="11" t="str">
        <f>'申込書（リレー種目）'!Y36</f>
        <v/>
      </c>
      <c r="D28" s="11" t="str">
        <f>'申込書（リレー種目）'!Z36</f>
        <v/>
      </c>
      <c r="E28" s="11" t="str">
        <f>'申込書（リレー種目）'!AA36</f>
        <v/>
      </c>
      <c r="F28" s="11" t="str">
        <f>'申込書（リレー種目）'!AB36</f>
        <v/>
      </c>
      <c r="G28" s="12" t="str">
        <f>'申込書（リレー種目）'!AC36</f>
        <v/>
      </c>
      <c r="H28" s="12" t="str">
        <f>'申込書（リレー種目）'!AD36</f>
        <v/>
      </c>
      <c r="I28" s="12" t="str">
        <f>'申込書（リレー種目）'!AE36</f>
        <v/>
      </c>
    </row>
    <row r="29" spans="1:9" x14ac:dyDescent="0.15">
      <c r="A29" s="11">
        <v>28</v>
      </c>
      <c r="B29" s="11" t="str">
        <f>'申込書（リレー種目）'!S37</f>
        <v/>
      </c>
      <c r="C29" s="11" t="str">
        <f>'申込書（リレー種目）'!Y37</f>
        <v/>
      </c>
      <c r="D29" s="11" t="str">
        <f>'申込書（リレー種目）'!Z37</f>
        <v/>
      </c>
      <c r="E29" s="11" t="str">
        <f>'申込書（リレー種目）'!AA37</f>
        <v/>
      </c>
      <c r="F29" s="11" t="str">
        <f>'申込書（リレー種目）'!AB37</f>
        <v/>
      </c>
      <c r="G29" s="12" t="str">
        <f>'申込書（リレー種目）'!AC37</f>
        <v/>
      </c>
      <c r="H29" s="12" t="str">
        <f>'申込書（リレー種目）'!AD37</f>
        <v/>
      </c>
      <c r="I29" s="12" t="str">
        <f>'申込書（リレー種目）'!AE37</f>
        <v/>
      </c>
    </row>
    <row r="30" spans="1:9" x14ac:dyDescent="0.15">
      <c r="A30" s="11">
        <v>29</v>
      </c>
      <c r="B30" s="11" t="str">
        <f>'申込書（リレー種目）'!S38</f>
        <v/>
      </c>
      <c r="C30" s="11" t="str">
        <f>'申込書（リレー種目）'!Y38</f>
        <v/>
      </c>
      <c r="D30" s="11" t="str">
        <f>'申込書（リレー種目）'!Z38</f>
        <v/>
      </c>
      <c r="E30" s="11" t="str">
        <f>'申込書（リレー種目）'!AA38</f>
        <v/>
      </c>
      <c r="F30" s="11" t="str">
        <f>'申込書（リレー種目）'!AB38</f>
        <v/>
      </c>
      <c r="G30" s="12" t="str">
        <f>'申込書（リレー種目）'!AC38</f>
        <v/>
      </c>
      <c r="H30" s="12" t="str">
        <f>'申込書（リレー種目）'!AD38</f>
        <v/>
      </c>
      <c r="I30" s="12" t="str">
        <f>'申込書（リレー種目）'!AE38</f>
        <v/>
      </c>
    </row>
    <row r="31" spans="1:9" x14ac:dyDescent="0.15">
      <c r="A31" s="11">
        <v>30</v>
      </c>
      <c r="B31" s="11" t="str">
        <f>'申込書（リレー種目）'!S39</f>
        <v/>
      </c>
      <c r="C31" s="11" t="str">
        <f>'申込書（リレー種目）'!Y39</f>
        <v/>
      </c>
      <c r="D31" s="11" t="str">
        <f>'申込書（リレー種目）'!Z39</f>
        <v/>
      </c>
      <c r="E31" s="11" t="str">
        <f>'申込書（リレー種目）'!AA39</f>
        <v/>
      </c>
      <c r="F31" s="11" t="str">
        <f>'申込書（リレー種目）'!AB39</f>
        <v/>
      </c>
      <c r="G31" s="12" t="str">
        <f>'申込書（リレー種目）'!AC39</f>
        <v/>
      </c>
      <c r="H31" s="12" t="str">
        <f>'申込書（リレー種目）'!AD39</f>
        <v/>
      </c>
      <c r="I31" s="12" t="str">
        <f>'申込書（リレー種目）'!AE39</f>
        <v/>
      </c>
    </row>
    <row r="32" spans="1:9" x14ac:dyDescent="0.15">
      <c r="A32" s="11">
        <v>31</v>
      </c>
      <c r="B32" s="11" t="str">
        <f>'申込書（リレー種目）'!S40</f>
        <v/>
      </c>
      <c r="C32" s="11" t="str">
        <f>'申込書（リレー種目）'!Y40</f>
        <v/>
      </c>
      <c r="D32" s="11" t="str">
        <f>'申込書（リレー種目）'!Z40</f>
        <v/>
      </c>
      <c r="E32" s="11" t="str">
        <f>'申込書（リレー種目）'!AA40</f>
        <v/>
      </c>
      <c r="F32" s="11" t="str">
        <f>'申込書（リレー種目）'!AB40</f>
        <v/>
      </c>
      <c r="G32" s="12" t="str">
        <f>'申込書（リレー種目）'!AC40</f>
        <v/>
      </c>
      <c r="H32" s="12" t="str">
        <f>'申込書（リレー種目）'!AD40</f>
        <v/>
      </c>
      <c r="I32" s="12" t="str">
        <f>'申込書（リレー種目）'!AE40</f>
        <v/>
      </c>
    </row>
    <row r="33" spans="1:9" x14ac:dyDescent="0.15">
      <c r="A33" s="11">
        <v>32</v>
      </c>
      <c r="B33" s="11" t="str">
        <f>'申込書（リレー種目）'!S41</f>
        <v/>
      </c>
      <c r="C33" s="11" t="str">
        <f>'申込書（リレー種目）'!Y41</f>
        <v/>
      </c>
      <c r="D33" s="11" t="str">
        <f>'申込書（リレー種目）'!Z41</f>
        <v/>
      </c>
      <c r="E33" s="11" t="str">
        <f>'申込書（リレー種目）'!AA41</f>
        <v/>
      </c>
      <c r="F33" s="11" t="str">
        <f>'申込書（リレー種目）'!AB41</f>
        <v/>
      </c>
      <c r="G33" s="12" t="str">
        <f>'申込書（リレー種目）'!AC41</f>
        <v/>
      </c>
      <c r="H33" s="12" t="str">
        <f>'申込書（リレー種目）'!AD41</f>
        <v/>
      </c>
      <c r="I33" s="12" t="str">
        <f>'申込書（リレー種目）'!AE41</f>
        <v/>
      </c>
    </row>
    <row r="34" spans="1:9" x14ac:dyDescent="0.15">
      <c r="A34" s="11">
        <v>33</v>
      </c>
      <c r="B34" s="11" t="str">
        <f>'申込書（リレー種目）'!S42</f>
        <v/>
      </c>
      <c r="C34" s="11" t="str">
        <f>'申込書（リレー種目）'!Y42</f>
        <v/>
      </c>
      <c r="D34" s="11" t="str">
        <f>'申込書（リレー種目）'!Z42</f>
        <v/>
      </c>
      <c r="E34" s="11" t="str">
        <f>'申込書（リレー種目）'!AA42</f>
        <v/>
      </c>
      <c r="F34" s="11" t="str">
        <f>'申込書（リレー種目）'!AB42</f>
        <v/>
      </c>
      <c r="G34" s="12" t="str">
        <f>'申込書（リレー種目）'!AC42</f>
        <v/>
      </c>
      <c r="H34" s="12" t="str">
        <f>'申込書（リレー種目）'!AD42</f>
        <v/>
      </c>
      <c r="I34" s="12" t="str">
        <f>'申込書（リレー種目）'!AE42</f>
        <v/>
      </c>
    </row>
    <row r="35" spans="1:9" x14ac:dyDescent="0.15">
      <c r="A35" s="11">
        <v>34</v>
      </c>
      <c r="B35" s="11" t="str">
        <f>'申込書（リレー種目）'!S43</f>
        <v/>
      </c>
      <c r="C35" s="11" t="str">
        <f>'申込書（リレー種目）'!Y43</f>
        <v/>
      </c>
      <c r="D35" s="11" t="str">
        <f>'申込書（リレー種目）'!Z43</f>
        <v/>
      </c>
      <c r="E35" s="11" t="str">
        <f>'申込書（リレー種目）'!AA43</f>
        <v/>
      </c>
      <c r="F35" s="11" t="str">
        <f>'申込書（リレー種目）'!AB43</f>
        <v/>
      </c>
      <c r="G35" s="12" t="str">
        <f>'申込書（リレー種目）'!AC43</f>
        <v/>
      </c>
      <c r="H35" s="12" t="str">
        <f>'申込書（リレー種目）'!AD43</f>
        <v/>
      </c>
      <c r="I35" s="12" t="str">
        <f>'申込書（リレー種目）'!AE43</f>
        <v/>
      </c>
    </row>
    <row r="36" spans="1:9" x14ac:dyDescent="0.15">
      <c r="A36" s="11">
        <v>35</v>
      </c>
      <c r="B36" s="11" t="str">
        <f>'申込書（リレー種目）'!S44</f>
        <v/>
      </c>
      <c r="C36" s="11" t="str">
        <f>'申込書（リレー種目）'!Y44</f>
        <v/>
      </c>
      <c r="D36" s="11" t="str">
        <f>'申込書（リレー種目）'!Z44</f>
        <v/>
      </c>
      <c r="E36" s="11" t="str">
        <f>'申込書（リレー種目）'!AA44</f>
        <v/>
      </c>
      <c r="F36" s="11" t="str">
        <f>'申込書（リレー種目）'!AB44</f>
        <v/>
      </c>
      <c r="G36" s="12" t="str">
        <f>'申込書（リレー種目）'!AC44</f>
        <v/>
      </c>
      <c r="H36" s="12" t="str">
        <f>'申込書（リレー種目）'!AD44</f>
        <v/>
      </c>
      <c r="I36" s="12" t="str">
        <f>'申込書（リレー種目）'!AE44</f>
        <v/>
      </c>
    </row>
    <row r="37" spans="1:9" x14ac:dyDescent="0.15">
      <c r="A37" s="11">
        <v>36</v>
      </c>
      <c r="B37" s="11" t="str">
        <f>'申込書（リレー種目）'!S45</f>
        <v/>
      </c>
      <c r="C37" s="11" t="str">
        <f>'申込書（リレー種目）'!Y45</f>
        <v/>
      </c>
      <c r="D37" s="11" t="str">
        <f>'申込書（リレー種目）'!Z45</f>
        <v/>
      </c>
      <c r="E37" s="11" t="str">
        <f>'申込書（リレー種目）'!AA45</f>
        <v/>
      </c>
      <c r="F37" s="11" t="str">
        <f>'申込書（リレー種目）'!AB45</f>
        <v/>
      </c>
      <c r="G37" s="12" t="str">
        <f>'申込書（リレー種目）'!AC45</f>
        <v/>
      </c>
      <c r="H37" s="12" t="str">
        <f>'申込書（リレー種目）'!AD45</f>
        <v/>
      </c>
      <c r="I37" s="12" t="str">
        <f>'申込書（リレー種目）'!AE45</f>
        <v/>
      </c>
    </row>
    <row r="38" spans="1:9" x14ac:dyDescent="0.15">
      <c r="A38" s="11">
        <v>37</v>
      </c>
      <c r="B38" s="11" t="str">
        <f>'申込書（リレー種目）'!S46</f>
        <v/>
      </c>
      <c r="C38" s="11" t="str">
        <f>'申込書（リレー種目）'!Y46</f>
        <v/>
      </c>
      <c r="D38" s="11" t="str">
        <f>'申込書（リレー種目）'!Z46</f>
        <v/>
      </c>
      <c r="E38" s="11" t="str">
        <f>'申込書（リレー種目）'!AA46</f>
        <v/>
      </c>
      <c r="F38" s="11" t="str">
        <f>'申込書（リレー種目）'!AB46</f>
        <v/>
      </c>
      <c r="G38" s="12" t="str">
        <f>'申込書（リレー種目）'!AC46</f>
        <v/>
      </c>
      <c r="H38" s="12" t="str">
        <f>'申込書（リレー種目）'!AD46</f>
        <v/>
      </c>
      <c r="I38" s="12" t="str">
        <f>'申込書（リレー種目）'!AE46</f>
        <v/>
      </c>
    </row>
    <row r="39" spans="1:9" x14ac:dyDescent="0.15">
      <c r="A39" s="11">
        <v>38</v>
      </c>
      <c r="B39" s="11" t="str">
        <f>'申込書（リレー種目）'!S47</f>
        <v/>
      </c>
      <c r="C39" s="11" t="str">
        <f>'申込書（リレー種目）'!Y47</f>
        <v/>
      </c>
      <c r="D39" s="11" t="str">
        <f>'申込書（リレー種目）'!Z47</f>
        <v/>
      </c>
      <c r="E39" s="11" t="str">
        <f>'申込書（リレー種目）'!AA47</f>
        <v/>
      </c>
      <c r="F39" s="11" t="str">
        <f>'申込書（リレー種目）'!AB47</f>
        <v/>
      </c>
      <c r="G39" s="12" t="str">
        <f>'申込書（リレー種目）'!AC47</f>
        <v/>
      </c>
      <c r="H39" s="12" t="str">
        <f>'申込書（リレー種目）'!AD47</f>
        <v/>
      </c>
      <c r="I39" s="12" t="str">
        <f>'申込書（リレー種目）'!AE47</f>
        <v/>
      </c>
    </row>
    <row r="40" spans="1:9" x14ac:dyDescent="0.15">
      <c r="A40" s="11">
        <v>39</v>
      </c>
      <c r="B40" s="11" t="str">
        <f>'申込書（リレー種目）'!S48</f>
        <v/>
      </c>
      <c r="C40" s="11" t="str">
        <f>'申込書（リレー種目）'!Y48</f>
        <v/>
      </c>
      <c r="D40" s="11" t="str">
        <f>'申込書（リレー種目）'!Z48</f>
        <v/>
      </c>
      <c r="E40" s="11" t="str">
        <f>'申込書（リレー種目）'!AA48</f>
        <v/>
      </c>
      <c r="F40" s="11" t="str">
        <f>'申込書（リレー種目）'!AB48</f>
        <v/>
      </c>
      <c r="G40" s="12" t="str">
        <f>'申込書（リレー種目）'!AC48</f>
        <v/>
      </c>
      <c r="H40" s="12" t="str">
        <f>'申込書（リレー種目）'!AD48</f>
        <v/>
      </c>
      <c r="I40" s="12" t="str">
        <f>'申込書（リレー種目）'!AE48</f>
        <v/>
      </c>
    </row>
    <row r="41" spans="1:9" x14ac:dyDescent="0.15">
      <c r="A41" s="11">
        <v>40</v>
      </c>
      <c r="B41" s="11" t="str">
        <f>'申込書（リレー種目）'!S49</f>
        <v/>
      </c>
      <c r="C41" s="11" t="str">
        <f>'申込書（リレー種目）'!Y49</f>
        <v/>
      </c>
      <c r="D41" s="11" t="str">
        <f>'申込書（リレー種目）'!Z49</f>
        <v/>
      </c>
      <c r="E41" s="11" t="str">
        <f>'申込書（リレー種目）'!AA49</f>
        <v/>
      </c>
      <c r="F41" s="11" t="str">
        <f>'申込書（リレー種目）'!AB49</f>
        <v/>
      </c>
      <c r="G41" s="12" t="str">
        <f>'申込書（リレー種目）'!AC49</f>
        <v/>
      </c>
      <c r="H41" s="12" t="str">
        <f>'申込書（リレー種目）'!AD49</f>
        <v/>
      </c>
      <c r="I41" s="12" t="str">
        <f>'申込書（リレー種目）'!AE49</f>
        <v/>
      </c>
    </row>
    <row r="42" spans="1:9" x14ac:dyDescent="0.15">
      <c r="A42" s="11">
        <v>41</v>
      </c>
      <c r="B42" s="11" t="str">
        <f>'申込書（リレー種目）'!S50</f>
        <v/>
      </c>
      <c r="C42" s="11" t="str">
        <f>'申込書（リレー種目）'!Y50</f>
        <v/>
      </c>
      <c r="D42" s="11" t="str">
        <f>'申込書（リレー種目）'!Z50</f>
        <v/>
      </c>
      <c r="E42" s="11" t="str">
        <f>'申込書（リレー種目）'!AA50</f>
        <v/>
      </c>
      <c r="F42" s="11" t="str">
        <f>'申込書（リレー種目）'!AB50</f>
        <v/>
      </c>
      <c r="G42" s="12" t="str">
        <f>'申込書（リレー種目）'!AC50</f>
        <v/>
      </c>
      <c r="H42" s="12" t="str">
        <f>'申込書（リレー種目）'!AD50</f>
        <v/>
      </c>
      <c r="I42" s="12" t="str">
        <f>'申込書（リレー種目）'!AE50</f>
        <v/>
      </c>
    </row>
    <row r="43" spans="1:9" x14ac:dyDescent="0.15">
      <c r="A43" s="11">
        <v>42</v>
      </c>
      <c r="B43" s="11" t="str">
        <f>'申込書（リレー種目）'!S51</f>
        <v/>
      </c>
      <c r="C43" s="11" t="str">
        <f>'申込書（リレー種目）'!Y51</f>
        <v/>
      </c>
      <c r="D43" s="11" t="str">
        <f>'申込書（リレー種目）'!Z51</f>
        <v/>
      </c>
      <c r="E43" s="11" t="str">
        <f>'申込書（リレー種目）'!AA51</f>
        <v/>
      </c>
      <c r="F43" s="11" t="str">
        <f>'申込書（リレー種目）'!AB51</f>
        <v/>
      </c>
      <c r="G43" s="12" t="str">
        <f>'申込書（リレー種目）'!AC51</f>
        <v/>
      </c>
      <c r="H43" s="12" t="str">
        <f>'申込書（リレー種目）'!AD51</f>
        <v/>
      </c>
      <c r="I43" s="12" t="str">
        <f>'申込書（リレー種目）'!AE51</f>
        <v/>
      </c>
    </row>
    <row r="44" spans="1:9" x14ac:dyDescent="0.15">
      <c r="A44" s="11">
        <v>43</v>
      </c>
      <c r="B44" s="11" t="str">
        <f>'申込書（リレー種目）'!S52</f>
        <v/>
      </c>
      <c r="C44" s="11" t="str">
        <f>'申込書（リレー種目）'!Y52</f>
        <v/>
      </c>
      <c r="D44" s="11" t="str">
        <f>'申込書（リレー種目）'!Z52</f>
        <v/>
      </c>
      <c r="E44" s="11" t="str">
        <f>'申込書（リレー種目）'!AA52</f>
        <v/>
      </c>
      <c r="F44" s="11" t="str">
        <f>'申込書（リレー種目）'!AB52</f>
        <v/>
      </c>
      <c r="G44" s="12" t="str">
        <f>'申込書（リレー種目）'!AC52</f>
        <v/>
      </c>
      <c r="H44" s="12" t="str">
        <f>'申込書（リレー種目）'!AD52</f>
        <v/>
      </c>
      <c r="I44" s="12" t="str">
        <f>'申込書（リレー種目）'!AE52</f>
        <v/>
      </c>
    </row>
    <row r="45" spans="1:9" x14ac:dyDescent="0.15">
      <c r="A45" s="11">
        <v>44</v>
      </c>
      <c r="B45" s="11" t="str">
        <f>'申込書（リレー種目）'!S53</f>
        <v/>
      </c>
      <c r="C45" s="11" t="str">
        <f>'申込書（リレー種目）'!Y53</f>
        <v/>
      </c>
      <c r="D45" s="11" t="str">
        <f>'申込書（リレー種目）'!Z53</f>
        <v/>
      </c>
      <c r="E45" s="11" t="str">
        <f>'申込書（リレー種目）'!AA53</f>
        <v/>
      </c>
      <c r="F45" s="11" t="str">
        <f>'申込書（リレー種目）'!AB53</f>
        <v/>
      </c>
      <c r="G45" s="12" t="str">
        <f>'申込書（リレー種目）'!AC53</f>
        <v/>
      </c>
      <c r="H45" s="12" t="str">
        <f>'申込書（リレー種目）'!AD53</f>
        <v/>
      </c>
      <c r="I45" s="12" t="str">
        <f>'申込書（リレー種目）'!AE53</f>
        <v/>
      </c>
    </row>
    <row r="46" spans="1:9" x14ac:dyDescent="0.15">
      <c r="A46" s="11">
        <v>45</v>
      </c>
      <c r="B46" s="11" t="str">
        <f>'申込書（リレー種目）'!S54</f>
        <v/>
      </c>
      <c r="C46" s="11" t="str">
        <f>'申込書（リレー種目）'!Y54</f>
        <v/>
      </c>
      <c r="D46" s="11" t="str">
        <f>'申込書（リレー種目）'!Z54</f>
        <v/>
      </c>
      <c r="E46" s="11" t="str">
        <f>'申込書（リレー種目）'!AA54</f>
        <v/>
      </c>
      <c r="F46" s="11" t="str">
        <f>'申込書（リレー種目）'!AB54</f>
        <v/>
      </c>
      <c r="G46" s="12" t="str">
        <f>'申込書（リレー種目）'!AC54</f>
        <v/>
      </c>
      <c r="H46" s="12" t="str">
        <f>'申込書（リレー種目）'!AD54</f>
        <v/>
      </c>
      <c r="I46" s="12" t="str">
        <f>'申込書（リレー種目）'!AE54</f>
        <v/>
      </c>
    </row>
    <row r="47" spans="1:9" x14ac:dyDescent="0.15">
      <c r="A47" s="11">
        <v>46</v>
      </c>
      <c r="B47" s="11" t="str">
        <f>'申込書（リレー種目）'!S55</f>
        <v/>
      </c>
      <c r="C47" s="11" t="str">
        <f>'申込書（リレー種目）'!Y55</f>
        <v/>
      </c>
      <c r="D47" s="11" t="str">
        <f>'申込書（リレー種目）'!Z55</f>
        <v/>
      </c>
      <c r="E47" s="11" t="str">
        <f>'申込書（リレー種目）'!AA55</f>
        <v/>
      </c>
      <c r="F47" s="11" t="str">
        <f>'申込書（リレー種目）'!AB55</f>
        <v/>
      </c>
      <c r="G47" s="12" t="str">
        <f>'申込書（リレー種目）'!AC55</f>
        <v/>
      </c>
      <c r="H47" s="12" t="str">
        <f>'申込書（リレー種目）'!AD55</f>
        <v/>
      </c>
      <c r="I47" s="12" t="str">
        <f>'申込書（リレー種目）'!AE55</f>
        <v/>
      </c>
    </row>
    <row r="48" spans="1:9" x14ac:dyDescent="0.15">
      <c r="A48" s="11">
        <v>47</v>
      </c>
      <c r="B48" s="11" t="str">
        <f>'申込書（リレー種目）'!S56</f>
        <v/>
      </c>
      <c r="C48" s="11" t="str">
        <f>'申込書（リレー種目）'!Y56</f>
        <v/>
      </c>
      <c r="D48" s="11" t="str">
        <f>'申込書（リレー種目）'!Z56</f>
        <v/>
      </c>
      <c r="E48" s="11" t="str">
        <f>'申込書（リレー種目）'!AA56</f>
        <v/>
      </c>
      <c r="F48" s="11" t="str">
        <f>'申込書（リレー種目）'!AB56</f>
        <v/>
      </c>
      <c r="G48" s="12" t="str">
        <f>'申込書（リレー種目）'!AC56</f>
        <v/>
      </c>
      <c r="H48" s="12" t="str">
        <f>'申込書（リレー種目）'!AD56</f>
        <v/>
      </c>
      <c r="I48" s="12" t="str">
        <f>'申込書（リレー種目）'!AE56</f>
        <v/>
      </c>
    </row>
    <row r="49" spans="1:9" x14ac:dyDescent="0.15">
      <c r="A49" s="11">
        <v>48</v>
      </c>
      <c r="B49" s="11" t="str">
        <f>'申込書（リレー種目）'!S57</f>
        <v/>
      </c>
      <c r="C49" s="11" t="str">
        <f>'申込書（リレー種目）'!Y57</f>
        <v/>
      </c>
      <c r="D49" s="11" t="str">
        <f>'申込書（リレー種目）'!Z57</f>
        <v/>
      </c>
      <c r="E49" s="11" t="str">
        <f>'申込書（リレー種目）'!AA57</f>
        <v/>
      </c>
      <c r="F49" s="11" t="str">
        <f>'申込書（リレー種目）'!AB57</f>
        <v/>
      </c>
      <c r="G49" s="12" t="str">
        <f>'申込書（リレー種目）'!AC57</f>
        <v/>
      </c>
      <c r="H49" s="12" t="str">
        <f>'申込書（リレー種目）'!AD57</f>
        <v/>
      </c>
      <c r="I49" s="12" t="str">
        <f>'申込書（リレー種目）'!AE57</f>
        <v/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E27" sqref="E27"/>
    </sheetView>
  </sheetViews>
  <sheetFormatPr defaultRowHeight="13.5" x14ac:dyDescent="0.15"/>
  <cols>
    <col min="1" max="1" width="3.625" style="22" customWidth="1"/>
    <col min="2" max="2" width="26.125" style="22" customWidth="1"/>
    <col min="3" max="3" width="9.5" style="22" bestFit="1" customWidth="1"/>
    <col min="4" max="4" width="11.25" style="22" customWidth="1"/>
    <col min="5" max="5" width="9.875" style="22" customWidth="1"/>
    <col min="6" max="6" width="18.125" style="22" customWidth="1"/>
    <col min="7" max="7" width="7.25" style="22" customWidth="1"/>
    <col min="8" max="13" width="11.125" style="22" customWidth="1"/>
    <col min="14" max="16384" width="9" style="22"/>
  </cols>
  <sheetData>
    <row r="1" spans="1:13" s="36" customFormat="1" x14ac:dyDescent="0.15">
      <c r="A1" s="39"/>
      <c r="B1" s="39" t="s">
        <v>4</v>
      </c>
      <c r="C1" s="68" t="s">
        <v>552</v>
      </c>
      <c r="D1" s="68" t="s">
        <v>532</v>
      </c>
      <c r="E1" s="69" t="s">
        <v>832</v>
      </c>
      <c r="F1" s="69" t="s">
        <v>22</v>
      </c>
      <c r="G1" s="69" t="s">
        <v>852</v>
      </c>
      <c r="H1" s="69" t="s">
        <v>853</v>
      </c>
      <c r="I1" s="69" t="s">
        <v>854</v>
      </c>
      <c r="J1" s="69" t="s">
        <v>855</v>
      </c>
      <c r="K1" s="69" t="s">
        <v>856</v>
      </c>
      <c r="L1" s="69" t="s">
        <v>857</v>
      </c>
      <c r="M1" s="69" t="s">
        <v>858</v>
      </c>
    </row>
    <row r="2" spans="1:13" s="36" customFormat="1" x14ac:dyDescent="0.15">
      <c r="A2" s="39">
        <v>1</v>
      </c>
      <c r="B2" s="39" t="str">
        <f>'申込書（リレー種目）'!T7</f>
        <v/>
      </c>
      <c r="C2" s="39" t="str">
        <f>'申込書（リレー種目）'!U7</f>
        <v/>
      </c>
      <c r="D2" s="39" t="str">
        <f>'申込書（リレー種目）'!V7</f>
        <v/>
      </c>
      <c r="E2" s="69">
        <f>'申込書（リレー種目）'!$AD$4</f>
        <v>0</v>
      </c>
      <c r="F2" s="69" t="str">
        <f>CONCATENATE('申込書（リレー種目）'!$AB$4,'申込書（リレー種目）'!D7)</f>
        <v/>
      </c>
      <c r="G2" s="69" t="str">
        <f>'申込書（リレー種目）'!X7</f>
        <v/>
      </c>
      <c r="H2" s="69" t="str">
        <f>'申込書（リレー種目）'!S7</f>
        <v/>
      </c>
      <c r="I2" s="69" t="str">
        <f>'申込書（リレー種目）'!S8</f>
        <v/>
      </c>
      <c r="J2" s="69" t="str">
        <f>'申込書（リレー種目）'!S9</f>
        <v/>
      </c>
      <c r="K2" s="69" t="str">
        <f>'申込書（リレー種目）'!S10</f>
        <v/>
      </c>
      <c r="L2" s="69" t="str">
        <f>'申込書（リレー種目）'!S11</f>
        <v/>
      </c>
      <c r="M2" s="69" t="str">
        <f>'申込書（リレー種目）'!S12</f>
        <v/>
      </c>
    </row>
    <row r="3" spans="1:13" x14ac:dyDescent="0.15">
      <c r="A3" s="40">
        <v>2</v>
      </c>
      <c r="B3" s="40" t="str">
        <f>'申込書（リレー種目）'!T13</f>
        <v/>
      </c>
      <c r="C3" s="40" t="str">
        <f>'申込書（リレー種目）'!U13</f>
        <v/>
      </c>
      <c r="D3" s="40" t="str">
        <f>'申込書（リレー種目）'!V13</f>
        <v/>
      </c>
      <c r="E3" s="69">
        <f>'申込書（リレー種目）'!$AD$4</f>
        <v>0</v>
      </c>
      <c r="F3" s="69" t="str">
        <f>CONCATENATE('申込書（リレー種目）'!$AB$4,'申込書（リレー種目）'!D13)</f>
        <v/>
      </c>
      <c r="G3" s="70" t="str">
        <f>'申込書（リレー種目）'!X13</f>
        <v/>
      </c>
      <c r="H3" s="70" t="str">
        <f>'申込書（リレー種目）'!S13</f>
        <v/>
      </c>
      <c r="I3" s="70" t="str">
        <f>'申込書（リレー種目）'!S14</f>
        <v/>
      </c>
      <c r="J3" s="70" t="str">
        <f>'申込書（リレー種目）'!S15</f>
        <v/>
      </c>
      <c r="K3" s="70" t="str">
        <f>'申込書（リレー種目）'!S16</f>
        <v/>
      </c>
      <c r="L3" s="70" t="str">
        <f>'申込書（リレー種目）'!S17</f>
        <v/>
      </c>
      <c r="M3" s="70" t="str">
        <f>'申込書（リレー種目）'!S18</f>
        <v/>
      </c>
    </row>
    <row r="4" spans="1:13" x14ac:dyDescent="0.15">
      <c r="A4" s="40">
        <v>3</v>
      </c>
      <c r="B4" s="40" t="e">
        <f>'申込書（リレー種目）'!#REF!</f>
        <v>#REF!</v>
      </c>
      <c r="C4" s="40" t="e">
        <f>'申込書（リレー種目）'!#REF!</f>
        <v>#REF!</v>
      </c>
      <c r="D4" s="40" t="e">
        <f>'申込書（リレー種目）'!#REF!</f>
        <v>#REF!</v>
      </c>
      <c r="E4" s="69">
        <f>'申込書（リレー種目）'!$AD$4</f>
        <v>0</v>
      </c>
      <c r="F4" s="69" t="e">
        <f>CONCATENATE('申込書（リレー種目）'!$AB$4,'申込書（リレー種目）'!#REF!)</f>
        <v>#REF!</v>
      </c>
      <c r="G4" s="70" t="e">
        <f>'申込書（リレー種目）'!#REF!</f>
        <v>#REF!</v>
      </c>
      <c r="H4" s="70" t="e">
        <f>'申込書（リレー種目）'!#REF!</f>
        <v>#REF!</v>
      </c>
      <c r="I4" s="70" t="e">
        <f>'申込書（リレー種目）'!#REF!</f>
        <v>#REF!</v>
      </c>
      <c r="J4" s="70" t="e">
        <f>'申込書（リレー種目）'!#REF!</f>
        <v>#REF!</v>
      </c>
      <c r="K4" s="70" t="e">
        <f>'申込書（リレー種目）'!#REF!</f>
        <v>#REF!</v>
      </c>
      <c r="L4" s="70" t="e">
        <f>'申込書（リレー種目）'!#REF!</f>
        <v>#REF!</v>
      </c>
      <c r="M4" s="70" t="e">
        <f>'申込書（リレー種目）'!#REF!</f>
        <v>#REF!</v>
      </c>
    </row>
    <row r="5" spans="1:13" x14ac:dyDescent="0.15">
      <c r="A5" s="40">
        <v>4</v>
      </c>
      <c r="B5" s="40" t="e">
        <f>'申込書（リレー種目）'!#REF!</f>
        <v>#REF!</v>
      </c>
      <c r="C5" s="40" t="e">
        <f>'申込書（リレー種目）'!#REF!</f>
        <v>#REF!</v>
      </c>
      <c r="D5" s="40" t="e">
        <f>'申込書（リレー種目）'!#REF!</f>
        <v>#REF!</v>
      </c>
      <c r="E5" s="69">
        <f>'申込書（リレー種目）'!$AD$4</f>
        <v>0</v>
      </c>
      <c r="F5" s="69" t="e">
        <f>CONCATENATE('申込書（リレー種目）'!$AB$4,'申込書（リレー種目）'!#REF!)</f>
        <v>#REF!</v>
      </c>
      <c r="G5" s="70" t="e">
        <f>'申込書（リレー種目）'!#REF!</f>
        <v>#REF!</v>
      </c>
      <c r="H5" s="70" t="e">
        <f>'申込書（リレー種目）'!#REF!</f>
        <v>#REF!</v>
      </c>
      <c r="I5" s="70" t="e">
        <f>'申込書（リレー種目）'!#REF!</f>
        <v>#REF!</v>
      </c>
      <c r="J5" s="70" t="e">
        <f>'申込書（リレー種目）'!#REF!</f>
        <v>#REF!</v>
      </c>
      <c r="K5" s="70" t="e">
        <f>'申込書（リレー種目）'!#REF!</f>
        <v>#REF!</v>
      </c>
      <c r="L5" s="70" t="e">
        <f>'申込書（リレー種目）'!#REF!</f>
        <v>#REF!</v>
      </c>
      <c r="M5" s="70" t="e">
        <f>'申込書（リレー種目）'!#REF!</f>
        <v>#REF!</v>
      </c>
    </row>
    <row r="6" spans="1:13" x14ac:dyDescent="0.15">
      <c r="A6" s="40">
        <v>5</v>
      </c>
      <c r="B6" s="40" t="str">
        <f>'申込書（リレー種目）'!T34</f>
        <v/>
      </c>
      <c r="C6" s="40" t="str">
        <f>'申込書（リレー種目）'!U34</f>
        <v/>
      </c>
      <c r="D6" s="40" t="str">
        <f>'申込書（リレー種目）'!V34</f>
        <v/>
      </c>
      <c r="E6" s="69">
        <f>'申込書（リレー種目）'!$AD$4</f>
        <v>0</v>
      </c>
      <c r="F6" s="69" t="str">
        <f>CONCATENATE('申込書（リレー種目）'!$AB$4,'申込書（リレー種目）'!D34)</f>
        <v/>
      </c>
      <c r="G6" s="70" t="str">
        <f>'申込書（リレー種目）'!X34</f>
        <v/>
      </c>
      <c r="H6" s="70" t="str">
        <f>'申込書（リレー種目）'!S34</f>
        <v/>
      </c>
      <c r="I6" s="70" t="str">
        <f>'申込書（リレー種目）'!S35</f>
        <v/>
      </c>
      <c r="J6" s="70" t="str">
        <f>'申込書（リレー種目）'!S36</f>
        <v/>
      </c>
      <c r="K6" s="70" t="str">
        <f>'申込書（リレー種目）'!S37</f>
        <v/>
      </c>
      <c r="L6" s="70" t="str">
        <f>'申込書（リレー種目）'!S38</f>
        <v/>
      </c>
      <c r="M6" s="70" t="str">
        <f>'申込書（リレー種目）'!S39</f>
        <v/>
      </c>
    </row>
    <row r="7" spans="1:13" x14ac:dyDescent="0.15">
      <c r="A7" s="40">
        <v>6</v>
      </c>
      <c r="B7" s="40" t="str">
        <f>'申込書（リレー種目）'!T40</f>
        <v/>
      </c>
      <c r="C7" s="40" t="str">
        <f>'申込書（リレー種目）'!U40</f>
        <v/>
      </c>
      <c r="D7" s="40" t="str">
        <f>'申込書（リレー種目）'!V40</f>
        <v/>
      </c>
      <c r="E7" s="69">
        <f>'申込書（リレー種目）'!$AD$4</f>
        <v>0</v>
      </c>
      <c r="F7" s="69" t="str">
        <f>CONCATENATE('申込書（リレー種目）'!$AB$4,'申込書（リレー種目）'!D40)</f>
        <v/>
      </c>
      <c r="G7" s="70" t="str">
        <f>'申込書（リレー種目）'!X40</f>
        <v/>
      </c>
      <c r="H7" s="70" t="str">
        <f>'申込書（リレー種目）'!S40</f>
        <v/>
      </c>
      <c r="I7" s="70" t="str">
        <f>'申込書（リレー種目）'!S41</f>
        <v/>
      </c>
      <c r="J7" s="70" t="str">
        <f>'申込書（リレー種目）'!S42</f>
        <v/>
      </c>
      <c r="K7" s="70" t="str">
        <f>'申込書（リレー種目）'!S43</f>
        <v/>
      </c>
      <c r="L7" s="70" t="str">
        <f>'申込書（リレー種目）'!S44</f>
        <v/>
      </c>
      <c r="M7" s="70" t="str">
        <f>'申込書（リレー種目）'!S45</f>
        <v/>
      </c>
    </row>
    <row r="8" spans="1:13" x14ac:dyDescent="0.15">
      <c r="A8" s="40">
        <v>7</v>
      </c>
      <c r="B8" s="40" t="str">
        <f>'申込書（リレー種目）'!T46</f>
        <v/>
      </c>
      <c r="C8" s="40" t="str">
        <f>'申込書（リレー種目）'!U46</f>
        <v/>
      </c>
      <c r="D8" s="40" t="str">
        <f>'申込書（リレー種目）'!V46</f>
        <v/>
      </c>
      <c r="E8" s="69">
        <f>'申込書（リレー種目）'!$AD$4</f>
        <v>0</v>
      </c>
      <c r="F8" s="69" t="str">
        <f>CONCATENATE('申込書（リレー種目）'!$AB$4,'申込書（リレー種目）'!D46)</f>
        <v/>
      </c>
      <c r="G8" s="70" t="str">
        <f>'申込書（リレー種目）'!X46</f>
        <v/>
      </c>
      <c r="H8" s="70" t="str">
        <f>'申込書（リレー種目）'!S46</f>
        <v/>
      </c>
      <c r="I8" s="70" t="str">
        <f>'申込書（リレー種目）'!S47</f>
        <v/>
      </c>
      <c r="J8" s="70" t="str">
        <f>'申込書（リレー種目）'!S48</f>
        <v/>
      </c>
      <c r="K8" s="70" t="str">
        <f>'申込書（リレー種目）'!S49</f>
        <v/>
      </c>
      <c r="L8" s="70" t="str">
        <f>'申込書（リレー種目）'!S50</f>
        <v/>
      </c>
      <c r="M8" s="70" t="str">
        <f>'申込書（リレー種目）'!S51</f>
        <v/>
      </c>
    </row>
    <row r="9" spans="1:13" x14ac:dyDescent="0.15">
      <c r="A9" s="40">
        <v>8</v>
      </c>
      <c r="B9" s="40" t="str">
        <f>'申込書（リレー種目）'!T52</f>
        <v/>
      </c>
      <c r="C9" s="40" t="str">
        <f>'申込書（リレー種目）'!U52</f>
        <v/>
      </c>
      <c r="D9" s="40" t="str">
        <f>'申込書（リレー種目）'!V52</f>
        <v/>
      </c>
      <c r="E9" s="69">
        <f>'申込書（リレー種目）'!$AD$4</f>
        <v>0</v>
      </c>
      <c r="F9" s="69" t="str">
        <f>CONCATENATE('申込書（リレー種目）'!$AB$4,'申込書（リレー種目）'!D52)</f>
        <v/>
      </c>
      <c r="G9" s="70" t="str">
        <f>'申込書（リレー種目）'!X52</f>
        <v/>
      </c>
      <c r="H9" s="70" t="str">
        <f>'申込書（リレー種目）'!S52</f>
        <v/>
      </c>
      <c r="I9" s="70" t="str">
        <f>'申込書（リレー種目）'!S53</f>
        <v/>
      </c>
      <c r="J9" s="70" t="str">
        <f>'申込書（リレー種目）'!S54</f>
        <v/>
      </c>
      <c r="K9" s="70" t="str">
        <f>'申込書（リレー種目）'!S55</f>
        <v/>
      </c>
      <c r="L9" s="70" t="str">
        <f>'申込書（リレー種目）'!S56</f>
        <v/>
      </c>
      <c r="M9" s="70" t="str">
        <f>'申込書（リレー種目）'!S57</f>
        <v/>
      </c>
    </row>
  </sheetData>
  <sheetProtection sheet="1"/>
  <phoneticPr fontId="8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申込書（リレー種目）</vt:lpstr>
      <vt:lpstr>参加料納入書</vt:lpstr>
      <vt:lpstr>(種目・作業用)</vt:lpstr>
      <vt:lpstr>(所属・作業用)</vt:lpstr>
      <vt:lpstr>kyougisha転記用</vt:lpstr>
      <vt:lpstr>relay転記用</vt:lpstr>
      <vt:lpstr>_ken2</vt:lpstr>
      <vt:lpstr>gakunen2</vt:lpstr>
      <vt:lpstr>参加料納入書!Print_Area</vt:lpstr>
      <vt:lpstr>'申込書（リレー種目）'!Print_Area</vt:lpstr>
      <vt:lpstr>shubetsu2</vt:lpstr>
      <vt:lpstr>shumoku2</vt:lpstr>
      <vt:lpstr>team2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YRK14</cp:lastModifiedBy>
  <cp:lastPrinted>2016-10-14T14:24:30Z</cp:lastPrinted>
  <dcterms:created xsi:type="dcterms:W3CDTF">2015-11-12T01:11:30Z</dcterms:created>
  <dcterms:modified xsi:type="dcterms:W3CDTF">2019-04-30T15:13:50Z</dcterms:modified>
</cp:coreProperties>
</file>